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P V115W\งานพี่ปุกกี้\"/>
    </mc:Choice>
  </mc:AlternateContent>
  <xr:revisionPtr revIDLastSave="0" documentId="13_ncr:1_{159C2D7B-E230-4F51-A91B-5306B9C75617}" xr6:coauthVersionLast="47" xr6:coauthVersionMax="47" xr10:uidLastSave="{00000000-0000-0000-0000-000000000000}"/>
  <bookViews>
    <workbookView xWindow="-120" yWindow="-120" windowWidth="20730" windowHeight="11160" activeTab="1" xr2:uid="{5997FD92-EF19-49C4-92F1-0379A332A4CC}"/>
  </bookViews>
  <sheets>
    <sheet name="บห.กองช่าง ปี 67" sheetId="1" r:id="rId1"/>
    <sheet name="งานสวน 67" sheetId="2" r:id="rId2"/>
    <sheet name="งานเคหะ 67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2" l="1"/>
  <c r="F59" i="2" s="1"/>
  <c r="F58" i="2" s="1"/>
  <c r="F61" i="2"/>
  <c r="E147" i="1"/>
  <c r="E2" i="3" l="1"/>
  <c r="E11" i="3"/>
  <c r="E12" i="3"/>
  <c r="E4" i="3"/>
  <c r="E3" i="3" s="1"/>
  <c r="G28" i="2"/>
  <c r="F213" i="1" l="1"/>
  <c r="E194" i="1"/>
  <c r="E193" i="1" l="1"/>
  <c r="F180" i="1"/>
  <c r="F146" i="1" l="1"/>
  <c r="E275" i="1"/>
  <c r="E274" i="1" s="1"/>
  <c r="D273" i="1" s="1"/>
  <c r="E258" i="1"/>
  <c r="E230" i="1"/>
  <c r="F179" i="1" s="1"/>
  <c r="H141" i="1"/>
  <c r="E126" i="1"/>
  <c r="D123" i="1"/>
  <c r="E114" i="1"/>
  <c r="E98" i="1"/>
  <c r="E66" i="1"/>
  <c r="E48" i="1"/>
  <c r="E29" i="1"/>
  <c r="F27" i="1" s="1"/>
  <c r="G18" i="1"/>
  <c r="F7" i="1"/>
  <c r="E2" i="1"/>
  <c r="E48" i="2"/>
  <c r="E38" i="2"/>
  <c r="F20" i="2"/>
  <c r="F19" i="2" s="1"/>
  <c r="E18" i="2" s="1"/>
  <c r="E17" i="2" s="1"/>
  <c r="E4" i="2"/>
  <c r="E3" i="2" s="1"/>
  <c r="E24" i="3"/>
  <c r="E13" i="3"/>
  <c r="E16" i="2" l="1"/>
  <c r="E2" i="2" s="1"/>
  <c r="D178" i="1"/>
  <c r="F145" i="1" s="1"/>
  <c r="D47" i="1"/>
  <c r="E5" i="1"/>
  <c r="D4" i="1" s="1"/>
  <c r="D122" i="1"/>
</calcChain>
</file>

<file path=xl/sharedStrings.xml><?xml version="1.0" encoding="utf-8"?>
<sst xmlns="http://schemas.openxmlformats.org/spreadsheetml/2006/main" count="558" uniqueCount="247">
  <si>
    <t>แผนงานอุตสาหกรรมและการโยธา</t>
  </si>
  <si>
    <t>1.งบบุคลากร</t>
  </si>
  <si>
    <t>รวม</t>
  </si>
  <si>
    <t>บาท</t>
  </si>
  <si>
    <t>จำนวน</t>
  </si>
  <si>
    <t>เงินประจำตำแหน่ง</t>
  </si>
  <si>
    <t>เงินเพิ่มต่าง ๆ ของพนักงานจ้าง</t>
  </si>
  <si>
    <t>2.งบดำเนินงาน</t>
  </si>
  <si>
    <t>ค่าตอบแทนการปฏิบัติงานนอกเวลาราชการ</t>
  </si>
  <si>
    <t>เงินช่วยเหลือการศึกษาบุตร</t>
  </si>
  <si>
    <t>ค่าเช่าบ้าน</t>
  </si>
  <si>
    <t>3.งบลงทุน</t>
  </si>
  <si>
    <t>แผนงานเคหะและชุมชน</t>
  </si>
  <si>
    <t>งานสวนสาธารณะ</t>
  </si>
  <si>
    <t>เงินเดือน (ฝ่ายประจำ)</t>
  </si>
  <si>
    <t>ค่าตอบแทนพนักงานจ้าง</t>
  </si>
  <si>
    <t>ค่าใช้สอย</t>
  </si>
  <si>
    <t>รายจ่ายเพื่อให้ได้มาซึ่งบริการ</t>
  </si>
  <si>
    <t>-</t>
  </si>
  <si>
    <t>เพื่อจ่ายเป็นค่าใช้จ่ายโครงการจ้างเหมาบริการปฏิบัติงานด้านไฟฟ้าสาธารณะในเขตเทศบาล</t>
  </si>
  <si>
    <t>ค่าวัสดุ</t>
  </si>
  <si>
    <t>เพื่อจ่ายเป็นค่าจัดซื้อวัสดุอุปกรณ์ไฟฟ้าและวิทยุต่างๆ ใช้ในงานเสียงตามสาย งานไฟฟ้าสาธารณะ</t>
  </si>
  <si>
    <t xml:space="preserve">งานตกแต่งไฟฟ้าเนื่องในงานราชพิธีต่าง ๆ   งานบริหารทั่วไป  เช่น  หลอดไฟฟ้า  สายไฟฟ้า  </t>
  </si>
  <si>
    <t>สายดรอปวาย  คัตเอาท์  ยูนิฮอร์น   ฯลฯ</t>
  </si>
  <si>
    <t xml:space="preserve"> -</t>
  </si>
  <si>
    <t>ค่าจ้างเหมาบริการปฏิบัติงานสวนสาธารณะ</t>
  </si>
  <si>
    <t xml:space="preserve">เพื่อจ่ายเป็นค่าใช้จ่ายโครงการจ้างเหมาบริการปฏิบัติงานด้านสวนสาธารณะในเขตเทศบาล  </t>
  </si>
  <si>
    <t>จำนวน 4 คน ๆ ละ  8,200.-บาท/เดือน</t>
  </si>
  <si>
    <t>วิถีแห่งการพัฒนาที่ยั่งยืน"</t>
  </si>
  <si>
    <t>ค่าสาธารณูปโภค</t>
  </si>
  <si>
    <t>ค่าไฟฟ้า</t>
  </si>
  <si>
    <t>เพื่อจ่ายเป็นค่ากระแสไฟฟ้าสวนสาธารณะในเขตเทศบาล</t>
  </si>
  <si>
    <t>ค่าน้ำประปา  น้ำบาดาล</t>
  </si>
  <si>
    <t>เพื่อจ่ายเป็นค่าน้ำประปาสวนสาธารณะในเขตเทศบาล</t>
  </si>
  <si>
    <t>ค่าครุภัณฑ์</t>
  </si>
  <si>
    <t>งานบริหารทั่วไปเกี่ยวกับอุตสาหกรรมและการโยธา</t>
  </si>
  <si>
    <t>เงินเดือนข้าราชการ  หรือพนักงานส่วนท้องถิ่น</t>
  </si>
  <si>
    <t>ตำแหน่ง  ผู้อำนวยการกองช่าง  อัตราเดือนละ  53,230.-บาท</t>
  </si>
  <si>
    <t>ผอ</t>
  </si>
  <si>
    <t>ตำแหน่ง  หัวหน้าฝ่ายแผนและก่อสร้าง อัตราเดือนละ  34,680.-บาท</t>
  </si>
  <si>
    <t>(ว่าง)</t>
  </si>
  <si>
    <t>ตำแหน่ง  หัวหน้าฝ่ายการโยธา  อัตราเดือนละ  34,110.-บาท</t>
  </si>
  <si>
    <t>โดด</t>
  </si>
  <si>
    <t>ตำแหน่ง  วิศวกรโยธา         อัตราเดือนละ  29,610.-บาท</t>
  </si>
  <si>
    <t xml:space="preserve"> (ว่าง)</t>
  </si>
  <si>
    <t>ตำแหน่ง นายช่างโยธาอาวุโส   อัตราเดือนละ  30,790.-บาท</t>
  </si>
  <si>
    <t>กาน</t>
  </si>
  <si>
    <t>ตำแหน่ง นายช่างโยธาชำนาญงาน  อัตราเดือนละ  28,880.-บาท</t>
  </si>
  <si>
    <t>ชาติ</t>
  </si>
  <si>
    <t>ตำแหน่ง นายช่างโยธาชำนาญงาน  อัตราเดือนละ  26,580.-บาท</t>
  </si>
  <si>
    <t xml:space="preserve">ตำแหน่ง เจ้าพนักงานธุรการชำนาญงาน  อัตราเดือนละ  30,290.-บาท </t>
  </si>
  <si>
    <t>งา</t>
  </si>
  <si>
    <t xml:space="preserve">ตำแหน่ง สถาปนิกปฏิบัติการ/ชำนาญการ  อัตราเดือนละ 29,610.-บาท </t>
  </si>
  <si>
    <t>สถาปนิก</t>
  </si>
  <si>
    <t xml:space="preserve"> เพื่อจ่ายเป็นเงินประจำตำแหน่งและค่าตอบแทนพิเศษ ที่ควรได้รับตามระเบียบที่กำหนด  ดังนี้</t>
  </si>
  <si>
    <t xml:space="preserve"> -เงินประจำตำแหน่ง  ผู้อำนวยการกองช่าง      เดือนละ   5,600.-บาท</t>
  </si>
  <si>
    <t xml:space="preserve"> -เงินค่าตอบแทนพิเศษ  ผู้อำนวยการกองช่าง   เดือนละ   5,600.-บาท</t>
  </si>
  <si>
    <t xml:space="preserve"> -เงินประจำตำแหน่ง หัวหน้าฝ่ายแบบแผนและก่อสร้าง และหัวหน้าฝ่ายการโยธา จำนวน 2 อัตรา ๆ ละ 1,500.-/เดือน</t>
  </si>
  <si>
    <t>ค่าจ้างลูกจ้างประจำ</t>
  </si>
  <si>
    <t>เพื่อจ่ายเป็นค่าจ้างลูกจ้างประจำ  ตำแหน่งคนงาน   จำนวน  1 อัตรา ๆ ละ 21,850.-บาท/เดือน</t>
  </si>
  <si>
    <t xml:space="preserve">  (นายสีสมุด   วะสาร)</t>
  </si>
  <si>
    <t>เพื่อจ่ายเป็นค่าจ้างพนักงานจ้างในสังกัด  ดังนี้</t>
  </si>
  <si>
    <t>พนักงานจ้างตามภารกิจ  จำนวน  7  อัตรา</t>
  </si>
  <si>
    <t>1.นายสุภมิตร  วะชุม  ตำแหน่ง พนักงานขับรถยนต์  เดือนละ   16,900.-บาท</t>
  </si>
  <si>
    <t>พี่เปต</t>
  </si>
  <si>
    <t>2.นายทองจันทร์  ไชยมงค์  ตำแหน่ง ผู้ช่วยนายช่างโยธา   เดือนละ  21,100.-บาท</t>
  </si>
  <si>
    <t>ป๋า</t>
  </si>
  <si>
    <t>3.นายสุเมฆ  ราชสุภา  ตำแหน่ง พนักงานขับรถยนต์  เดือนละ   15,800.-บาท</t>
  </si>
  <si>
    <t>แหงน</t>
  </si>
  <si>
    <t>4.นายรัตนา   บุนนท์  ตำแหน่ง ช่างไม้  เดือนละ    14,600.-บาท</t>
  </si>
  <si>
    <t>ก่ำ</t>
  </si>
  <si>
    <t>5.นายเทวี   นาขะมิน  ตำแหน่ง ช่างก่อสร้าง  เดือนละ   12,400.-บาท</t>
  </si>
  <si>
    <t>ก๊อย</t>
  </si>
  <si>
    <t>6.ตำแหน่ง พนักงานขับเครื่องจักรหนัก (รถขุดตีนตะขาบ)  เดือนละ   15,600.-บาท</t>
  </si>
  <si>
    <t>คนใหม่</t>
  </si>
  <si>
    <t>7.ตำแหน่ง พนักงานขับเครื่องจักรหนัก (รถบรรทุกลาดท้ายสะพานไฮดรอลิก)  เดือนละ   15,600.-บาท</t>
  </si>
  <si>
    <t>พนักงานจ้างทั่วไป  จำนวน  2  อัตรา ๆ  ละ  9,000.-บาท/เดือน</t>
  </si>
  <si>
    <t xml:space="preserve"> 1.นายนพดล   ไชยมงค์  ตำแหน่งคนงานทั่วไป</t>
  </si>
  <si>
    <t xml:space="preserve"> 2.นายชินกร   นาโควงค์    ตำแหน่งคนงานทั่วไป</t>
  </si>
  <si>
    <t>เพื่อจ่ายเป็นเงินเพิ่มค่าครองชีพชั่วคราวของพนักงานจ้างในสังกัด</t>
  </si>
  <si>
    <t>ค่าตอบแทน</t>
  </si>
  <si>
    <t>เพื่อจ่ายเป็นค่าตอบแทนการปฏิบัติงานนอกเวลาราชการ</t>
  </si>
  <si>
    <t>เพื่อจ่ายเป็นค่าเช่าให้กับพนักงานและลูกจ้างซึ่งมีสิทธิเบิกได้ตามระเบียบที่กำหนด</t>
  </si>
  <si>
    <t xml:space="preserve">จำนวน  1  อัตรา ๆ  เดือนละ 3,000.-บาท/เดือน  </t>
  </si>
  <si>
    <t>เงินช่วยเหลือการศึกษาบุตรข้าราชการ/พนักงาน/ลูกจ้างประจำ</t>
  </si>
  <si>
    <t>เพื่อจ่ายเป็นเงินช่วยเหลือการศึกษาบุตรของพนักงานในสังกัด</t>
  </si>
  <si>
    <t>ค่าจ้างเหมาบริการปฏิบัติงานบริหารงานทั่วไป</t>
  </si>
  <si>
    <t xml:space="preserve">เพื่อจ่ายเป็นค่าใช้จ่ายโครงการจ้างเหมาบริการปฏิบัติงานด้านบริหารงานทั่วไป </t>
  </si>
  <si>
    <t>1.นายเจนรงค์  อุสาพรหม</t>
  </si>
  <si>
    <t xml:space="preserve"> เดิมจ้างเหมา มี  3  คน คือ </t>
  </si>
  <si>
    <t>2.นายศรันยู  นาโควงค์</t>
  </si>
  <si>
    <t xml:space="preserve"> 1.เปา </t>
  </si>
  <si>
    <t>3.นายพนม   ลาสุด</t>
  </si>
  <si>
    <t xml:space="preserve"> 2.เจนรงค์ </t>
  </si>
  <si>
    <t>4.นายกิตติพงษ์  วะเศษสร้อย</t>
  </si>
  <si>
    <t xml:space="preserve"> 3.ฟุ๊คอ้วน </t>
  </si>
  <si>
    <t>ค่าถ่ายเอกสาร</t>
  </si>
  <si>
    <t>4.กิตติพงษ์</t>
  </si>
  <si>
    <t>เพื่อเป็นค่าถ่ายเอกสาร ค่าเย็บหนังสือ   เข้าปกหนังสือ ฯลฯ</t>
  </si>
  <si>
    <t xml:space="preserve">ค่าธรรมเนียมยื่นคำขออนุญาตเข้าทำประโยชน์ในพื้นที่ป่าไม้  </t>
  </si>
  <si>
    <t xml:space="preserve">เพื่อจ่ายเป็นค่าธรรมเนียมยื่นคำขออนุญาตเข้าทำประโยชน์ในพื้นที่ป่าไม้ในเขต </t>
  </si>
  <si>
    <t>โครงการปลูกป่าเฉลิมพระเกียรติ</t>
  </si>
  <si>
    <t>เพื่อเฉลิมพระเกียรติและฟื้นฟูป่าภายในเขตเทศบาล</t>
  </si>
  <si>
    <t>(ตามแผนพัฒนาท้องถิ่น พ.ศ. 2566-2570 (เพิ่มเติม) ครั้งที่ 1/2566  หน้า 4 ข้อ  1)</t>
  </si>
  <si>
    <t>ประเภท  รายจ่ายเกี่ยกับการปฏิบัติราชการที่ไม่เข้าลักษณะรายจ่ายหมวดอื่น ๆ</t>
  </si>
  <si>
    <t xml:space="preserve">ค่าใช้จ่ายในการเดินทางไปราชการในราชอาณาจักรและนอกราชอาณาจักร </t>
  </si>
  <si>
    <t>เพื่อจ่ายเป็นค่าเบี้ยเลี้ยงเดินทาง ค่าพาหนะ  ค่าเช่าที่พัก  ค่าบริการจอดรถ ณ ท่าอากาศยาน</t>
  </si>
  <si>
    <t>ค่าผ่านทางด่วนพิเศษ ฯลฯ</t>
  </si>
  <si>
    <t>ค่าลงทะเบียนในการฝึกอบรม</t>
  </si>
  <si>
    <t>เพื่อจ่ายเป็นค่าลงทะเบียนในการอบรมสัมมนาของพนักงานและลูกจ้าง</t>
  </si>
  <si>
    <t>ค่าบำรุงรักษาและซ่อมแซม</t>
  </si>
  <si>
    <t>เพื่อจ่ายเป็นค่าซ่อมแซมบำรุงรักษาทรัพย์สิน  เพื่อให้สามารถใช้งานได้ตามปกติ</t>
  </si>
  <si>
    <t xml:space="preserve">เช่น  ค่าบำรุงรักษาและซ่อมแซมครุภัณฑ์สำนักงาน  ยานพาหนะขนส่ง  </t>
  </si>
  <si>
    <t xml:space="preserve">ที่ดินและสิ่งก่อสร้าง  และทรัพย์สินอื่น ๆ </t>
  </si>
  <si>
    <t>วัสดุสำนักงาน</t>
  </si>
  <si>
    <t>เพื่อจ่ายเป็นค่าจัดซื้อวัสดุสำนักงานชนิดต่างๆ เช่น หนังสือ กระดาษ ปากกา ดินสอ ยางลบ ตรายาง น้ำดื่ม ฯลฯ</t>
  </si>
  <si>
    <t>วัสดุก่อสร้าง</t>
  </si>
  <si>
    <t xml:space="preserve">เพื่อจ่ายเป็นค่าจัดซื้อวัสดุก่อสร้างชนิดต่าง ๆ เช่น ท่อระบายน้ำ  ไม้ต่างๆ ปูนซีเมนต์ผสมเสร็จ ทราย ตะปู ค้อน  </t>
  </si>
  <si>
    <t>จอบ  เหล็กเส้น ท่อน้ำและอุปกรณ์ประปา ยางมะตอยสำเร็จรูป ฯลฯ</t>
  </si>
  <si>
    <t>วัสดุยานพาหนะและขนส่ง</t>
  </si>
  <si>
    <t>เพื่อจ่ายเป็นค่าจัดซื้อวัสดุยานพาหนะและขนส่ง  เช่น  แบตเตอรี่  ยางนอก  ยางใน  หม้อน้ำ  ฯลฯ</t>
  </si>
  <si>
    <t>วัสดุเชื้อเพลิงและหล่อลื่น</t>
  </si>
  <si>
    <t>เพื่อจ่ายเป็นค่าเชื้อเพลิงและหล่อลื่นสำหรับยานพาหนะและขนส่ง เช่น น้ำมันดีเซล น้ำมันเบนซิน น้ำมันหล่อลื่นฯลฯ</t>
  </si>
  <si>
    <t>วัสดุโฆษณาและเผยแพร่</t>
  </si>
  <si>
    <t>เพื่อจ่ายเป็นค่าจัดซื้อวัสดุโฆษณาและเผยแพร่  เช่น  กระดาษเขียน  โปสเตอร์  ค่าล้างอัดขยาย  ฯลฯ</t>
  </si>
  <si>
    <t>วัสดุคอมพิวเตอร์</t>
  </si>
  <si>
    <t>เพื่อจ่ายเป็นค่าจัดซื้อวัสดุคอมพิวเตอร์ เช่น  หมึกปริ้นเตอร์  ผงตลับหมึก</t>
  </si>
  <si>
    <t>สำหรับเครื่องพิมพ์แบบเลเซอร์  เมนบอร์ด  เมาส์   แฟลตไดรท์  ฯลฯ</t>
  </si>
  <si>
    <t>ค่าบริการโทรศัพท์</t>
  </si>
  <si>
    <t>เพื่อจ่ายเป็นค่าโทรศัพท์สำนักงานหมายเลข 042-597722</t>
  </si>
  <si>
    <t>ค่าบริการไปรษณีย์</t>
  </si>
  <si>
    <t>เพื่อจ่ายเป็นค่าไปรษณีย์  ค่าธนาณัติ  ค่าดวงตราไปรษณียากร  ฯลฯ</t>
  </si>
  <si>
    <t>ค่าบริการสื่อสารและโทรคมนาคม</t>
  </si>
  <si>
    <t xml:space="preserve">เพื่อจ่ายเป็นค่าใช้จ่ายเกี่ยวกับการใช้ระบบอินเตอร์เน็ต  รวมถึงอินเตอร์เน็ตการ์ด และค่าสื่อสารอื่นๆ </t>
  </si>
  <si>
    <t>เช่น  ค่าเคเบิ้ลทีวี  ค่าเช่าช่องสัญญาณดาวเทียม  เป็นต้น</t>
  </si>
  <si>
    <t>ครุภัณฑ์ก่อสร้าง</t>
  </si>
  <si>
    <t>ค่าที่ดินและสิ่งก่อสร้าง</t>
  </si>
  <si>
    <t>ค่าชดเชยสัญญาแบบปรับราคาได้  (ค่า K)</t>
  </si>
  <si>
    <t xml:space="preserve">   เพื่อจ่ายเป็นค่าชดเชยความผันแปรราคาในสัญญาจ้าง</t>
  </si>
  <si>
    <t xml:space="preserve"> - ตามหนังสือกรมส่งเสริมการปกครองท้องถิ่น ที่ มท 0808.2/ว 1095 ลงวันที่ 28 พฤษภาคม  2564</t>
  </si>
  <si>
    <t xml:space="preserve"> - ตามหนังสือกรมส่งเสริมการปกครองท้องถิ่น ที่ มท 0808.2/ว 2485 ลงวันที่ 27 ตุลาคม  2564</t>
  </si>
  <si>
    <t xml:space="preserve"> -เป็นไปตามพระราชบัญญัติระเบียบบริหารงานบุคคลส่วนท้องถิ่น พ.ศ.2542</t>
  </si>
  <si>
    <t xml:space="preserve"> -เป็นไปตามแผนอัตรากำลัง  3 ปี(พ.ศ.2567-2569)ของเทศบาลตำบลนาหว้า</t>
  </si>
  <si>
    <t>จำนวน  9  อัตรา   จำนวน   12  เดือน</t>
  </si>
  <si>
    <t xml:space="preserve">    เพื่อจ่ายเป็นเงินเดือนรวมถึงเงินเลื่อนขั้นประจำปีให้แก่พนักงานเทศบาลในสังกัดกองช่าง </t>
  </si>
  <si>
    <t xml:space="preserve">   เพื่อจ่ายเป็นเงินประจำตำแหน่งและค่าตอบแทนพิเศษรายเดือนให้แก่พนักงานเทศบาลที่มีสิทธิ์ กองช่าง</t>
  </si>
  <si>
    <t>จำนวน  3  อัตรา   จำนวน   12  เดือน</t>
  </si>
  <si>
    <t xml:space="preserve">   เพื่อจ่ายเป็นค่าตอบแทนพนักงานจ้างตามภารกิจและพนักงานจ้างทั่วไป รวมถึงเงินปรับปรุงค่าตอบแทน พนักงานจ้าง</t>
  </si>
  <si>
    <t xml:space="preserve">ตามภารกิจ จำนวน 7 อัตรา และพนักงานจ้างทั่วไป  จำนวน  6  อัตรา จำนวน  12  เดือน </t>
  </si>
  <si>
    <t xml:space="preserve">  เพื่อจ่ายเป็นเงินเพิ่มค่าครองชีพชั่วคราวของพนักงานจ้างที่มีอยู่ในสังกัด  จำนวน 7  อัตรา จำนวน 12 เดือน</t>
  </si>
  <si>
    <t>หมวดค่าตอบแทนใช้สอยและวัสดุ</t>
  </si>
  <si>
    <t xml:space="preserve">   เพื่อจ่ายเป็นค่าตอบแทนการปฏิบัติงานนอกเวลาราชการให้แก่พนักงาน ลูกจ้างประจำ </t>
  </si>
  <si>
    <t xml:space="preserve">   และพนักงานที่มาปฏิบัติงานนอกเวลาราชการ</t>
  </si>
  <si>
    <t xml:space="preserve"> -เป็นไปตามระเบียบกระทรวงมหาดไทย ว่าด้วยการเบิกจ่ายเงินตอบแทนการปฏิบัติงานนอกเวลาราชการ </t>
  </si>
  <si>
    <t xml:space="preserve">  ของ  อปท. พ.ศ.2559</t>
  </si>
  <si>
    <t xml:space="preserve">เพื่อจ่ายเป็นค่าเช่าบ้านให้กับพนักงานซึ่งมีสิทธิเบิกได้ตามระเบียบ ฯ   </t>
  </si>
  <si>
    <t xml:space="preserve">   -เป็นไปตามระเบียบกระทรวงมหาดไทยว่าด้วยค่าเช่าบ้านของข้าราชการส่วนท้องถิ่น (ฉบับที่ 4) พ.ศ.2562 </t>
  </si>
  <si>
    <t>เงินช่วยเหลือการศึกษาบุตรข้าราชการ/พนักงาน/ลูกจ้างประจำ       จำนวน</t>
  </si>
  <si>
    <t xml:space="preserve">   เพื่อจ่ายเป็นเงินช่วยเหลือการศึกษาบุตรของพนักงานและลูกจ้างประจำตามระเบียบกำหนด</t>
  </si>
  <si>
    <t xml:space="preserve"> -เป็นไปตามระเบียบกระทรวงมหาดไทย ว่าด้วยเงินสวัสดิการเกี่ยวกับการศึกษาบุตรของ อปท. พ.ศ.2563</t>
  </si>
  <si>
    <t xml:space="preserve"> -เป็นไปตามหนังสือ กรมบัญชีกลาง ด่วนที่สุด ที่ กค 0422.3/ว 257 ลงวันที่ 28 มิถุนายน 2559</t>
  </si>
  <si>
    <t xml:space="preserve"> -โดยดำเนินการตามหนังสือกระทรวงมหาดไทย ที่ มท 0808.2/ว 4044 ลงวันที่ 10 กรกฎาคม 2563 </t>
  </si>
  <si>
    <t>เรื่อง หลักเกณฑ์การดำเนินการจ้างเอกชนและการเบิกจ่ายงินค่าจ้างเหมาบริการขององค์กรปกครองส่วนท้องถิ่น</t>
  </si>
  <si>
    <t xml:space="preserve"> -เป็นไปตามระเบียบกระทรวงมหาดไทย ว่าด้วยการรับเงิน การเบิกจ่ายเงิน การฝากเงิน การเก็บรักษาเงิน และการตรวจเงิน</t>
  </si>
  <si>
    <t>ขององค์กรปกครองส่วนท้องถิ่น พ.ศ. 2547</t>
  </si>
  <si>
    <t xml:space="preserve"> -เป็นไปตามระเบียบกระทรวงมหาดไทยว่าด้วยค่าใช้จ่ายในการบริหารงานขององค์กรปกครองส่วนท้องถิ่น พ.ศ. 2562</t>
  </si>
  <si>
    <t>เพื่อจ่ายเป็นค่าใช้จ่ายโครงการจ้างเหมาบริการปฏิบัติงานด้านบริหารงานทั่วไป จำนวน  3  ราย ระยะเวลา 12 เดือน</t>
  </si>
  <si>
    <t xml:space="preserve">   เพื่อจ่ายเป็นค่าจ้างเหมาบริการต่างๆ ตามภารกิจและอำนาจหน้าที่ของเทศบาล เช่น ค่าถ่ายเอกสาร ค่าเย็บหนังสือเข้าปก</t>
  </si>
  <si>
    <t xml:space="preserve">หนังสือ ค่าซักฟอก ค่าเช่าทรัพย์สิน ค่าธรรมเนียมต่าง ๆ  ค่าเบี้ยประกัน ค่าใช้จ่ายในการดำเนินคดีในชั้นศาลหรืออนุญาโต </t>
  </si>
  <si>
    <t>ตุลาการ ค่าบริการกำจัดปลวก ค่าจ้างเหมาที่มีลักษณะการจ้างทำเพื่อให้ได้มาซึ่งป้ายประชาสัมพันธ์ที่ไม่มีลักษณะเป็นสิ่งก่อ</t>
  </si>
  <si>
    <t>สร้าง ค่าติดตั้งเครื่องรับสัญญาฯต่าง ๆ  ฯลฯ ตามจำแนกงบประมาณรายจ่ายขององค์กรปกครองส่วนท้องถิ่น</t>
  </si>
  <si>
    <t xml:space="preserve"> -เป็นไปตามระเบียบกระทรวงมหาดไทย ว่าด้วยการเบิกค่าใช้จ่ายในการบริหารงานของ อปท. พ.ศ.2562</t>
  </si>
  <si>
    <t xml:space="preserve"> -เป็นไปตามระเบียบกระทรวงมหาดไทย ว่าด้วยค่าใช้จ่ายในการจัดทำประกันภัยทรัพย์สินของ อปท. พ.ศ.2562</t>
  </si>
  <si>
    <t xml:space="preserve"> และที่แก้ไขเพิ่มเติม</t>
  </si>
  <si>
    <t xml:space="preserve"> -เป็นไปตามหนังสือกระทรวงมหาดไทย ด่วนที่สุด ที่ มท 0808.2/ว 7302 ลงวันที่  30 กันยายน 2565</t>
  </si>
  <si>
    <t xml:space="preserve">  เรื่อง หลักเกณฑ์การดำเนินการจ้างเอกชนและการเบิกจ่ายเงินค่าจ้างเหมาบริการของ อปท.</t>
  </si>
  <si>
    <t>ค่าจ้างเหมาบริการ</t>
  </si>
  <si>
    <t xml:space="preserve">ค่าใช้จ่ายในการเดินทางไปราชการ </t>
  </si>
  <si>
    <t xml:space="preserve">  เพื่อจ่ายเป็นค่าใช้จ่ายในการเดินทางไปราชการในราชอาณาจักรหรือนอกราชอาณาจักร ให้แก่เจ้าหน้าที่ที่ได้รับอนุมัติให้</t>
  </si>
  <si>
    <t xml:space="preserve">  เดินทางไปราชการ เช่น ค่าเบี้ยเลี้ยงเดินทาง ค่าพาหนะ ค่าเช่าที่พัก ฯลฯ</t>
  </si>
  <si>
    <t xml:space="preserve"> -เป็นไปตามระเบียบกระทรวงมหาดไทย   ว่าด้วยค่าใช้จ่ายในการเดินทางไปราชการของเจ้าหน้าที่ท้องถิ่น </t>
  </si>
  <si>
    <t>พ.ศ.2555  และที่แก้ไขเพิ่มเติม</t>
  </si>
  <si>
    <t xml:space="preserve"> -หนังสือกระทรวงมหาดไทย ที่ มท 0808.2/ว 4657 ลงวันที่ 30  มิถุนายน 2565</t>
  </si>
  <si>
    <t xml:space="preserve">   เพื่อจ่ายเป็นค่าลงทะเบียนในการอบรมสัมมนาของพนักงานและลูกจ้าง</t>
  </si>
  <si>
    <t xml:space="preserve"> -เป็นไปตามระเบียบกระทรวงมหาดไทย   ว่าด้วยค่าใช้จ่ายในการฝึกอบรมและการเข้ารับการฝึกอบรมของ</t>
  </si>
  <si>
    <t xml:space="preserve"> ของเจ้าหน้าที่ท้องถิ่น พ.ศ.2557</t>
  </si>
  <si>
    <t>ประเภท  รายจ่ายเกี่ยกับการปฏิบัติราชการที่ไม่เข้าลักษณะรายจ่ายหมวดอื่น ๆ   รวม</t>
  </si>
  <si>
    <t xml:space="preserve"> ประเภท ค่าบำรุงรักษาและซ่อมแซม</t>
  </si>
  <si>
    <t xml:space="preserve"> -ค่าซ่อมแซมบำรุงรักษาทรัพย์สิน</t>
  </si>
  <si>
    <t xml:space="preserve">   เพื่อจ่ายเป็นค่าซ่อมแซมบำรุงรักษาทรัพย์สินของเทศบาลตำบลนาหว้า  เพื่อให้สามารถใช้งานได้ตามปกติ  </t>
  </si>
  <si>
    <t xml:space="preserve">  -เป็นไปตามพระราชบัญญัติกำหนดแผนและขั้นตอนการกระจายอำนาจให้แก่องค์กรปกครองส่วนท้องถิ่น พ.ศ.2542</t>
  </si>
  <si>
    <t xml:space="preserve"> -หนังสือกรมส่งเสริมการปกครองท้องถิ่น ที่ มท 0808.2/ว 1095   ลงวันที่  28  พฤษภาคม  2564</t>
  </si>
  <si>
    <t xml:space="preserve">   เพื่อจ่ายเป็นค่าจัดซื้อวัสดุสำนักงานชนิดต่างๆ เช่น กระดาษ หมึก ตลับผงหมึก ปากกา  ดินสอ  สมุด  ซองเอกสาร </t>
  </si>
  <si>
    <t xml:space="preserve"> -หนังสือกรมส่งเสริมการปกครองท้องถิ่น ที่ มท 0808.2/ว 1317  ลงวันที่ 28  มีนาคม  2566</t>
  </si>
  <si>
    <t>น้ำยาลบคำผิด แฟ้ม ลวดเย็บกระดาษ เทปกาว สิ่งพิมพ์ที่ได้จากการซื้อหรือจ้างพิมพ์วารสาร ฯลฯ</t>
  </si>
  <si>
    <t xml:space="preserve">  เพื่อจ่ายเป็นค่าวัสดุก่อสร้างชนิดต่างๆ เช่น ค้อน จอบเสียมท่อน้ำและอุปกรณ์ประปา ไม้ต่างๆ ทราย ปูนซีเมนต์</t>
  </si>
  <si>
    <t>ผสมเสร็จ ทราย ตะปู ค้อน จอบ  เหล็กเส้น ท่อน้ำและอุปกรณ์ประปา ยางมะตอยสำเร็จรูป ฯลฯ</t>
  </si>
  <si>
    <t xml:space="preserve">   เพื่อจ่ายเป็นค่าจัดซื้อวัสดุยานพาหนะและขนส่ง  เช่น แบตเตอรี่ ยางนอก ยางใน หม้อน้ำรถยนต์ ฯลฯ</t>
  </si>
  <si>
    <t xml:space="preserve">   เพื่อจ่ายเป็นค่าจัดซื้อวัสดุเชื้อเพลิงและหล่อลื่น เช่น แก๊สหุงต้ม น้ำมันเชื้อเพลิง น้ำมันเครื่อง น้ำมันเกียร์ฯลฯ</t>
  </si>
  <si>
    <t xml:space="preserve">  เพื่อจ่ายเป็นค่าจัดซื้อวัสดุคอมพิวเตอร์ เช่น ตลับผงหมึกสำหรับเครื่องพิมพแบบเลเซอร์ เมนบอร์ด เมาส์ ฯลฯ</t>
  </si>
  <si>
    <t xml:space="preserve">   เพื่อจ่ายเป็นค่าจัดซื้อวัสดุโฆษณาและเผยแพร่ เช่น กระดาษเขียน โปสเตอร์ พู่กันและสี เทปบันทึกเสียงหรือ </t>
  </si>
  <si>
    <t xml:space="preserve">   ภาพ ป้ายผ้า  โครงการ ฯลฯ</t>
  </si>
  <si>
    <t xml:space="preserve">  เพื่อจ่ายเป็นค่าวิทยุสื่อสาร ค่าสื่อสารผ่านดาวเทียม  ค่าใช้จ่ายเกี่ยวกับการใช้ระบบอินเทอร์เน็ต   </t>
  </si>
  <si>
    <t xml:space="preserve">  รวมถึงอินเทอร์เน็ตการ์ดและค่าสื่อสารอื่นๆ  เช่น ค่าเคเบิ้ลทีวี  ค่าเช่าช่องสัญญาณดาวเทียม เป็นต้น</t>
  </si>
  <si>
    <t xml:space="preserve">  เพื่อจ่ายเป็นเงินเพิ่มค่าครองชีพชั่วคราวของพนักงานจ้างตามภารกิจ จำนวน 1  อัตรา </t>
  </si>
  <si>
    <t>และพนักงานจ้างทั่วไป จำนวน 3  อัตรา จำนวน 12 เดือน</t>
  </si>
  <si>
    <t xml:space="preserve">โครงการปรับปรุงภูมิทัศน์ศูนย์การเรียนรู้ "วิชชาลัยนาหว้า </t>
  </si>
  <si>
    <t>โครงการปรับปรุงภูมิทัศน์ถนนในเขตเทศบาล</t>
  </si>
  <si>
    <t>(ปรากฎตามแผนพัฒนาท้องถิ่น พ.ศ. 2566-2570 (เพิ่มเติม) ครั้งที่ 1/2566  หน้า 16 ข้อ  1)</t>
  </si>
  <si>
    <t xml:space="preserve">  รายจ่ายเกี่ยกับการปฏิบัติราชการที่ไม่เข้าลักษณะรายจ่ายหมวดอื่น ๆ  </t>
  </si>
  <si>
    <t>(ปรากฎตามแผนพัฒนาท้องถิ่น พ.ศ. 2566-2570 (เพิ่มเติม) ครั้งที่ 1/2566  หน้า 16 ข้อ  2)</t>
  </si>
  <si>
    <t>วัสดุงานบ้านงานครัว</t>
  </si>
  <si>
    <t>วัสดุการเกษตร</t>
  </si>
  <si>
    <t xml:space="preserve"> เพื่อจ่ายเป็นค่าปรับปรุงพื้นที่ศูนย์เรียนรู้ "วิชชาลัยนาหว้า วิถีแห่งการพัฒนาที่ยั่งยืน"</t>
  </si>
  <si>
    <t xml:space="preserve">  เพื่อจ่ายเป็นค่าปรับปรุงภูมิทัศน์ถนนในเขตเทศบาล</t>
  </si>
  <si>
    <t xml:space="preserve">   เพื่อจ่ายเป็นค่าจัดซื้อวัสดุงานบ้านงานครัว เช่น น้ำยาทำความสะอาดพื้น น้ำยาเช็ดกระจก แก้วน้ำฯลฯ</t>
  </si>
  <si>
    <t xml:space="preserve">  เพื่อจ่ายเป็นค่าจัดซื้อวัสดุการเกษตรชนิดต่างๆ เช่น คราดซี่พรวนดิน จานพรวน สปริงเกอร์ ปุ๋ยฯลฯ</t>
  </si>
  <si>
    <t xml:space="preserve">   เพื่อจ่ายเป็นค่าตอบแทนพนักงานจ้างรวมถึงเงินปรับปรุงค่าตอบแทนพนักงานจ้างในสังกัดกองช่าง</t>
  </si>
  <si>
    <t xml:space="preserve"> จำนวน   2 อัตรา  จำนวน  12  เดือน </t>
  </si>
  <si>
    <t xml:space="preserve">  -ค่าจ้างเหมาบริการปฏิบัติงานด้านไฟฟ้าสาธารณะ</t>
  </si>
  <si>
    <t xml:space="preserve"> -ค่าตอบแทนพนักงานจ้าง</t>
  </si>
  <si>
    <t xml:space="preserve"> -โดยดำเนินการตามหนังสือกระทรวงมหาดไทย  ที่ มท 0808.2/ว 4044 ลงวันที่ 10 กรกฎาคม 2563</t>
  </si>
  <si>
    <t xml:space="preserve"> -เป็นไปตามระเบียบกระทรวงมหาดไทยว่าด้วยค่าใช้จ่ายในการบริหารงานของ อปท. พ.ศ. 2562</t>
  </si>
  <si>
    <t xml:space="preserve"> -วัสดุไฟฟ้าและวิทยุ</t>
  </si>
  <si>
    <t>งานบริหารทั่วไปเกี่ยวกับเคหะและชุมชน      รวม</t>
  </si>
  <si>
    <t>เรื่อง หลักเกณฑ์การดำเนินการจ้างเอกชนและการเบิกจ่ายเงินค่าจ้างเหมาบริการของ อปท.</t>
  </si>
  <si>
    <t>และการตรวจเงินขององค์กรปกครองส่วนท้องถิ่น พ.ศ. 2547</t>
  </si>
  <si>
    <t xml:space="preserve"> -เป็นไปตามระเบียบกระทรวงมหาดไทย ว่าด้วยการรับเงิน การเบิกจ่ายเงิน การฝากเงิน การเก็บรักษาเงิน </t>
  </si>
  <si>
    <t xml:space="preserve"> -เป็นไปตามพระราชบัญญัติระเบียบบริหารงานบุคคลส่วนท้องถิ่น พ.ศ. 2542</t>
  </si>
  <si>
    <t xml:space="preserve"> -เป็นไปตามแผนอัตรากำลัง 3 ปี (พ.ศ. 2567-2569) ของเทศบาลตำบลนาหว้า</t>
  </si>
  <si>
    <t xml:space="preserve"> เพื่อจ่ายเป็นเงินเดือนรวมถึงเงินเลื่อนขั้นประจำปีให้แก่ลูกจ้างประจำในสังกัดกองช่าง จำนวน 1 อัตรา  จำนวน  12  เดือน</t>
  </si>
  <si>
    <t>เงินเพิ่มต่าง ๆ ของข้าราชการหรือพนักงานส่วนท้องถิ่น</t>
  </si>
  <si>
    <t xml:space="preserve">   เพื่อจ่ายเป็นเงินเพิ่มค่าครองชีพชั่วคราว เงินค่าตอบแทนพิเศษรายเดือนให้แก่พนักงานเทศบาลผู้มีสิทธิ์ของกองช่าง  </t>
  </si>
  <si>
    <t xml:space="preserve">จ้างตามภารกิจ จำนวน 1 อัตรา และพนักงานจ้างทั่วไป  จำนวน  3  อัตรา จำนวน  12  เดือน </t>
  </si>
  <si>
    <t xml:space="preserve">   เพื่อจ่ายเป็นค่าตอบแทนพนักงานจ้างตามภารกิจและพนักงานจ้างทั่วไป รวมถึงเงินปรับปรุงค่าตอบแทน พนักงาน</t>
  </si>
  <si>
    <t>การตรวจเงินขององค์กรปกครองส่วนท้องถิ่น พ.ศ. 2547</t>
  </si>
  <si>
    <t xml:space="preserve"> -เป็นไปตามระเบียบกระทรวงมหาดไทย ว่าด้วยการรับเงิน การเบิกจ่ายเงิน การฝากเงิน การเก็บรักษาเงิน และ</t>
  </si>
  <si>
    <t xml:space="preserve"> จำนวน 12 เดือน</t>
  </si>
  <si>
    <t>หมวดค่าครุภัณฑ์ที่ดินและสิ่งก่อสร้าง</t>
  </si>
  <si>
    <t>หมวดค่าครุภัณฑ์</t>
  </si>
  <si>
    <t>ประเภท  ครุภัณฑ์การเกษตร</t>
  </si>
  <si>
    <t xml:space="preserve">  -จัดซื้อเครื่องปั้มน้ำอัตโนมัติ</t>
  </si>
  <si>
    <t xml:space="preserve">     เพื่อจ่ายเป็นค่าจัดซื้อเครื่องปั้มน้ำอัตโนมัติ  ขนาด  300 วัตต์   จำนวน  2  เครื่องๆ ละ  13,000.-บาท</t>
  </si>
  <si>
    <t>(ปรากฎตามแผนพัฒนาท้องถิ่น พ.ศ.2566-2570 (เพิ่มเติม) ครั้งที่ 1/2566  หน้า 19 ข้อ 6)</t>
  </si>
  <si>
    <t>จำนวน  4 ราย    ระยะเวลา  12  เดือน</t>
  </si>
  <si>
    <t>จำนวน  1 ราย   ระยะเวลา  12  เดือน</t>
  </si>
  <si>
    <t>หมวดค่าตอบแทนใช้สอยและวัสดุ      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</si>
</sst>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2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rgb="FFFF0000"/>
      <name val="TH SarabunPSK"/>
      <family val="2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</font>
    <font>
      <i/>
      <sz val="16"/>
      <color theme="1"/>
      <name val="TH SarabunPSK"/>
      <family val="2"/>
    </font>
    <font>
      <sz val="20"/>
      <color theme="1"/>
      <name val="TH SarabunPSK"/>
      <family val="2"/>
    </font>
    <font>
      <b/>
      <sz val="18"/>
      <color rgb="FFFF0000"/>
      <name val="TH SarabunPSK"/>
      <family val="2"/>
    </font>
    <font>
      <sz val="15"/>
      <color rgb="FFFF0000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sz val="16"/>
      <color theme="1"/>
      <name val="TH SarabunPSK"/>
      <family val="2"/>
      <charset val="222"/>
    </font>
    <font>
      <sz val="16"/>
      <color rgb="FFFF0000"/>
      <name val="TH SarabunPSK"/>
      <family val="2"/>
      <charset val="222"/>
    </font>
    <font>
      <i/>
      <sz val="16"/>
      <name val="TH SarabunPSK"/>
      <family val="2"/>
    </font>
    <font>
      <i/>
      <sz val="16"/>
      <color rgb="FFFF0000"/>
      <name val="TH SarabunPSK"/>
      <family val="2"/>
    </font>
    <font>
      <sz val="16"/>
      <name val="TH SarabunPSK"/>
      <family val="2"/>
      <charset val="222"/>
    </font>
    <font>
      <sz val="16"/>
      <color theme="5"/>
      <name val="TH SarabunPSK"/>
      <family val="2"/>
      <charset val="222"/>
    </font>
    <font>
      <i/>
      <sz val="16"/>
      <color rgb="FF050505"/>
      <name val="TH SarabunPSK"/>
      <family val="2"/>
    </font>
    <font>
      <b/>
      <sz val="18"/>
      <name val="TH SarabunPSK"/>
      <family val="2"/>
    </font>
    <font>
      <sz val="16"/>
      <color rgb="FFC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187" fontId="2" fillId="0" borderId="0" xfId="1" applyNumberFormat="1" applyFont="1"/>
    <xf numFmtId="187" fontId="3" fillId="0" borderId="0" xfId="1" applyNumberFormat="1" applyFont="1"/>
    <xf numFmtId="187" fontId="2" fillId="0" borderId="0" xfId="1" applyNumberFormat="1" applyFont="1" applyAlignment="1">
      <alignment vertical="center"/>
    </xf>
    <xf numFmtId="0" fontId="5" fillId="0" borderId="0" xfId="0" applyFont="1"/>
    <xf numFmtId="0" fontId="4" fillId="0" borderId="0" xfId="0" applyFont="1"/>
    <xf numFmtId="187" fontId="5" fillId="0" borderId="0" xfId="1" applyNumberFormat="1" applyFont="1"/>
    <xf numFmtId="0" fontId="2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187" fontId="6" fillId="0" borderId="0" xfId="1" applyNumberFormat="1" applyFont="1"/>
    <xf numFmtId="0" fontId="7" fillId="0" borderId="0" xfId="0" applyFont="1"/>
    <xf numFmtId="0" fontId="7" fillId="0" borderId="0" xfId="0" applyFont="1" applyAlignment="1">
      <alignment horizontal="right"/>
    </xf>
    <xf numFmtId="187" fontId="7" fillId="0" borderId="0" xfId="1" applyNumberFormat="1" applyFont="1" applyAlignment="1">
      <alignment horizontal="right"/>
    </xf>
    <xf numFmtId="187" fontId="7" fillId="0" borderId="0" xfId="1" applyNumberFormat="1" applyFont="1"/>
    <xf numFmtId="187" fontId="2" fillId="0" borderId="0" xfId="1" applyNumberFormat="1" applyFont="1" applyAlignment="1">
      <alignment horizontal="right"/>
    </xf>
    <xf numFmtId="187" fontId="7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9" fillId="0" borderId="0" xfId="0" applyFont="1"/>
    <xf numFmtId="43" fontId="6" fillId="0" borderId="0" xfId="1" applyFont="1"/>
    <xf numFmtId="0" fontId="10" fillId="0" borderId="0" xfId="0" applyFont="1"/>
    <xf numFmtId="43" fontId="7" fillId="0" borderId="0" xfId="1" applyFont="1"/>
    <xf numFmtId="187" fontId="2" fillId="0" borderId="0" xfId="1" applyNumberFormat="1" applyFont="1" applyAlignment="1">
      <alignment horizontal="left" indent="1"/>
    </xf>
    <xf numFmtId="43" fontId="2" fillId="0" borderId="0" xfId="1" applyFont="1"/>
    <xf numFmtId="0" fontId="2" fillId="0" borderId="0" xfId="0" applyFont="1" applyAlignment="1">
      <alignment horizontal="right" vertical="top"/>
    </xf>
    <xf numFmtId="187" fontId="2" fillId="2" borderId="0" xfId="1" applyNumberFormat="1" applyFont="1" applyFill="1"/>
    <xf numFmtId="187" fontId="7" fillId="0" borderId="0" xfId="0" applyNumberFormat="1" applyFont="1"/>
    <xf numFmtId="187" fontId="9" fillId="0" borderId="0" xfId="1" applyNumberFormat="1" applyFont="1"/>
    <xf numFmtId="43" fontId="7" fillId="0" borderId="0" xfId="1" applyFont="1" applyAlignment="1">
      <alignment horizontal="right"/>
    </xf>
    <xf numFmtId="187" fontId="5" fillId="0" borderId="0" xfId="0" applyNumberFormat="1" applyFont="1"/>
    <xf numFmtId="43" fontId="2" fillId="0" borderId="0" xfId="1" applyFont="1" applyAlignment="1">
      <alignment vertical="center"/>
    </xf>
    <xf numFmtId="0" fontId="11" fillId="0" borderId="0" xfId="0" applyFont="1"/>
    <xf numFmtId="187" fontId="2" fillId="0" borderId="0" xfId="0" applyNumberFormat="1" applyFont="1" applyAlignment="1">
      <alignment horizontal="right"/>
    </xf>
    <xf numFmtId="187" fontId="7" fillId="0" borderId="0" xfId="1" applyNumberFormat="1" applyFont="1" applyAlignment="1">
      <alignment horizontal="center"/>
    </xf>
    <xf numFmtId="0" fontId="7" fillId="0" borderId="0" xfId="0" applyFont="1" applyAlignment="1">
      <alignment horizontal="left"/>
    </xf>
    <xf numFmtId="43" fontId="2" fillId="0" borderId="0" xfId="1" applyFont="1" applyAlignment="1">
      <alignment horizontal="right"/>
    </xf>
    <xf numFmtId="0" fontId="6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right"/>
    </xf>
    <xf numFmtId="187" fontId="12" fillId="0" borderId="0" xfId="1" applyNumberFormat="1" applyFont="1" applyAlignment="1">
      <alignment horizontal="right"/>
    </xf>
    <xf numFmtId="187" fontId="13" fillId="0" borderId="0" xfId="1" applyNumberFormat="1" applyFont="1"/>
    <xf numFmtId="0" fontId="14" fillId="0" borderId="0" xfId="0" applyFont="1"/>
    <xf numFmtId="0" fontId="14" fillId="0" borderId="0" xfId="0" applyFont="1" applyAlignment="1">
      <alignment horizontal="right"/>
    </xf>
    <xf numFmtId="0" fontId="15" fillId="0" borderId="0" xfId="0" applyFont="1"/>
    <xf numFmtId="0" fontId="16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17" fillId="0" borderId="0" xfId="0" applyFont="1"/>
    <xf numFmtId="187" fontId="18" fillId="0" borderId="0" xfId="1" applyNumberFormat="1" applyFont="1"/>
    <xf numFmtId="0" fontId="18" fillId="0" borderId="0" xfId="0" applyFont="1"/>
    <xf numFmtId="0" fontId="18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187" fontId="19" fillId="0" borderId="0" xfId="1" applyNumberFormat="1" applyFont="1"/>
    <xf numFmtId="0" fontId="18" fillId="0" borderId="0" xfId="0" applyFont="1" applyAlignment="1">
      <alignment vertical="center"/>
    </xf>
    <xf numFmtId="187" fontId="12" fillId="0" borderId="0" xfId="1" applyNumberFormat="1" applyFont="1"/>
    <xf numFmtId="43" fontId="12" fillId="0" borderId="0" xfId="1" applyFont="1"/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187" fontId="16" fillId="0" borderId="0" xfId="1" applyNumberFormat="1" applyFont="1"/>
    <xf numFmtId="0" fontId="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20" fillId="0" borderId="0" xfId="0" applyFont="1"/>
    <xf numFmtId="187" fontId="7" fillId="0" borderId="0" xfId="0" applyNumberFormat="1" applyFont="1" applyAlignment="1">
      <alignment horizontal="left"/>
    </xf>
    <xf numFmtId="0" fontId="21" fillId="0" borderId="0" xfId="0" applyFont="1"/>
    <xf numFmtId="0" fontId="4" fillId="0" borderId="0" xfId="0" applyFont="1" applyAlignment="1">
      <alignment horizontal="right"/>
    </xf>
    <xf numFmtId="0" fontId="22" fillId="0" borderId="0" xfId="0" applyFont="1"/>
    <xf numFmtId="187" fontId="22" fillId="0" borderId="0" xfId="1" applyNumberFormat="1" applyFont="1"/>
    <xf numFmtId="187" fontId="3" fillId="0" borderId="0" xfId="1" applyNumberFormat="1" applyFont="1" applyBorder="1" applyAlignment="1">
      <alignment horizontal="center"/>
    </xf>
    <xf numFmtId="187" fontId="6" fillId="0" borderId="0" xfId="1" applyNumberFormat="1" applyFont="1" applyAlignment="1">
      <alignment horizontal="right"/>
    </xf>
    <xf numFmtId="187" fontId="12" fillId="0" borderId="0" xfId="0" applyNumberFormat="1" applyFont="1"/>
    <xf numFmtId="187" fontId="12" fillId="0" borderId="0" xfId="0" applyNumberFormat="1" applyFont="1" applyAlignment="1">
      <alignment horizontal="right"/>
    </xf>
    <xf numFmtId="187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43" fontId="12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06186-39BA-4F75-9AA5-A7F04811FB15}">
  <dimension ref="A1:O280"/>
  <sheetViews>
    <sheetView topLeftCell="A131" workbookViewId="0">
      <selection activeCell="D274" sqref="D274"/>
    </sheetView>
  </sheetViews>
  <sheetFormatPr defaultRowHeight="21" x14ac:dyDescent="0.35"/>
  <cols>
    <col min="1" max="1" width="6" style="1" customWidth="1"/>
    <col min="2" max="2" width="9" style="1"/>
    <col min="3" max="3" width="13.875" style="1" customWidth="1"/>
    <col min="4" max="4" width="14.375" style="1" customWidth="1"/>
    <col min="5" max="5" width="19.875" style="1" customWidth="1"/>
    <col min="6" max="6" width="18.25" style="1" customWidth="1"/>
    <col min="7" max="7" width="9.5" style="1" customWidth="1"/>
    <col min="8" max="8" width="6.25" style="1" customWidth="1"/>
    <col min="9" max="16384" width="9" style="1"/>
  </cols>
  <sheetData>
    <row r="1" spans="1:8" ht="21" customHeight="1" x14ac:dyDescent="0.4">
      <c r="A1" s="80" t="s">
        <v>0</v>
      </c>
      <c r="B1" s="80"/>
      <c r="C1" s="80"/>
      <c r="D1" s="80"/>
      <c r="E1" s="80"/>
      <c r="F1" s="80"/>
      <c r="G1" s="80"/>
      <c r="H1" s="4"/>
    </row>
    <row r="2" spans="1:8" ht="26.25" x14ac:dyDescent="0.4">
      <c r="A2" s="81" t="s">
        <v>35</v>
      </c>
      <c r="B2" s="81"/>
      <c r="C2" s="81"/>
      <c r="D2" s="81"/>
      <c r="E2" s="13">
        <f>I2</f>
        <v>0</v>
      </c>
      <c r="F2" s="12" t="s">
        <v>3</v>
      </c>
      <c r="G2" s="30"/>
      <c r="H2" s="30"/>
    </row>
    <row r="3" spans="1:8" x14ac:dyDescent="0.35">
      <c r="E3" s="10"/>
      <c r="F3" s="26"/>
      <c r="G3" s="4"/>
      <c r="H3" s="4"/>
    </row>
    <row r="4" spans="1:8" x14ac:dyDescent="0.35">
      <c r="A4" s="14" t="s">
        <v>1</v>
      </c>
      <c r="C4" s="15" t="s">
        <v>2</v>
      </c>
      <c r="D4" s="16">
        <f>E5</f>
        <v>5567340</v>
      </c>
      <c r="E4" s="14" t="s">
        <v>3</v>
      </c>
      <c r="F4" s="24"/>
      <c r="G4" s="4"/>
      <c r="H4" s="4"/>
    </row>
    <row r="5" spans="1:8" x14ac:dyDescent="0.35">
      <c r="B5" s="14" t="s">
        <v>14</v>
      </c>
      <c r="D5" s="15" t="s">
        <v>2</v>
      </c>
      <c r="E5" s="16">
        <f>F7+F17+F22+F27+F41</f>
        <v>5567340</v>
      </c>
      <c r="F5" s="24" t="s">
        <v>3</v>
      </c>
      <c r="G5" s="4"/>
      <c r="H5" s="4"/>
    </row>
    <row r="6" spans="1:8" x14ac:dyDescent="0.35">
      <c r="B6" s="14"/>
      <c r="D6" s="15"/>
      <c r="E6" s="31"/>
      <c r="F6" s="24"/>
      <c r="G6" s="4"/>
      <c r="H6" s="4"/>
    </row>
    <row r="7" spans="1:8" x14ac:dyDescent="0.35">
      <c r="A7" s="1">
        <v>1</v>
      </c>
      <c r="B7" s="1" t="s">
        <v>36</v>
      </c>
      <c r="D7" s="10"/>
      <c r="E7" s="10" t="s">
        <v>4</v>
      </c>
      <c r="F7" s="4">
        <f>SUM(G8:G16)*12</f>
        <v>3529740</v>
      </c>
      <c r="G7" s="1" t="s">
        <v>3</v>
      </c>
      <c r="H7" s="4"/>
    </row>
    <row r="8" spans="1:8" x14ac:dyDescent="0.35">
      <c r="A8" s="7"/>
      <c r="B8" s="1" t="s">
        <v>37</v>
      </c>
      <c r="E8" s="10"/>
      <c r="F8" s="26"/>
      <c r="G8" s="4">
        <v>53230</v>
      </c>
      <c r="H8" s="32" t="s">
        <v>38</v>
      </c>
    </row>
    <row r="9" spans="1:8" x14ac:dyDescent="0.35">
      <c r="A9" s="7"/>
      <c r="B9" s="7" t="s">
        <v>39</v>
      </c>
      <c r="E9" s="10"/>
      <c r="F9" s="26"/>
      <c r="G9" s="4">
        <v>32800</v>
      </c>
      <c r="H9" s="32" t="s">
        <v>40</v>
      </c>
    </row>
    <row r="10" spans="1:8" x14ac:dyDescent="0.35">
      <c r="A10" s="7"/>
      <c r="B10" s="1" t="s">
        <v>41</v>
      </c>
      <c r="E10" s="10"/>
      <c r="F10" s="26"/>
      <c r="G10" s="4">
        <v>34110</v>
      </c>
      <c r="H10" s="32" t="s">
        <v>42</v>
      </c>
    </row>
    <row r="11" spans="1:8" x14ac:dyDescent="0.35">
      <c r="A11" s="7"/>
      <c r="B11" s="7" t="s">
        <v>43</v>
      </c>
      <c r="E11" s="10"/>
      <c r="F11" s="26"/>
      <c r="G11" s="4">
        <v>29610</v>
      </c>
      <c r="H11" s="32" t="s">
        <v>44</v>
      </c>
    </row>
    <row r="12" spans="1:8" x14ac:dyDescent="0.35">
      <c r="A12" s="7"/>
      <c r="B12" s="1" t="s">
        <v>45</v>
      </c>
      <c r="E12" s="10"/>
      <c r="F12" s="26"/>
      <c r="G12" s="5">
        <v>30790</v>
      </c>
      <c r="H12" s="32" t="s">
        <v>46</v>
      </c>
    </row>
    <row r="13" spans="1:8" x14ac:dyDescent="0.35">
      <c r="A13" s="7"/>
      <c r="B13" s="1" t="s">
        <v>47</v>
      </c>
      <c r="E13" s="10"/>
      <c r="F13" s="26"/>
      <c r="G13" s="5">
        <v>28880</v>
      </c>
      <c r="H13" s="32" t="s">
        <v>48</v>
      </c>
    </row>
    <row r="14" spans="1:8" x14ac:dyDescent="0.35">
      <c r="A14" s="7"/>
      <c r="B14" s="7" t="s">
        <v>49</v>
      </c>
      <c r="E14" s="10"/>
      <c r="F14" s="26"/>
      <c r="G14" s="5">
        <v>24825</v>
      </c>
      <c r="H14" s="32" t="s">
        <v>40</v>
      </c>
    </row>
    <row r="15" spans="1:8" x14ac:dyDescent="0.35">
      <c r="A15" s="7"/>
      <c r="B15" s="1" t="s">
        <v>50</v>
      </c>
      <c r="E15" s="10"/>
      <c r="F15" s="26"/>
      <c r="G15" s="4">
        <v>30290</v>
      </c>
      <c r="H15" s="32" t="s">
        <v>51</v>
      </c>
    </row>
    <row r="16" spans="1:8" x14ac:dyDescent="0.35">
      <c r="A16" s="7"/>
      <c r="B16" s="1" t="s">
        <v>52</v>
      </c>
      <c r="E16" s="10"/>
      <c r="F16" s="26"/>
      <c r="G16" s="4">
        <v>29610</v>
      </c>
      <c r="H16" s="32" t="s">
        <v>53</v>
      </c>
    </row>
    <row r="17" spans="1:8" x14ac:dyDescent="0.35">
      <c r="A17" s="1">
        <v>2</v>
      </c>
      <c r="B17" s="1" t="s">
        <v>5</v>
      </c>
      <c r="E17" s="10" t="s">
        <v>4</v>
      </c>
      <c r="F17" s="5">
        <v>170400</v>
      </c>
      <c r="G17" s="4" t="s">
        <v>3</v>
      </c>
      <c r="H17" s="4"/>
    </row>
    <row r="18" spans="1:8" x14ac:dyDescent="0.35">
      <c r="B18" s="1" t="s">
        <v>54</v>
      </c>
      <c r="E18" s="10"/>
      <c r="F18" s="26"/>
      <c r="G18" s="4">
        <f>SUM(G8:G16)</f>
        <v>294145</v>
      </c>
      <c r="H18" s="4"/>
    </row>
    <row r="19" spans="1:8" x14ac:dyDescent="0.35">
      <c r="B19" s="1" t="s">
        <v>55</v>
      </c>
      <c r="E19" s="10"/>
      <c r="F19" s="33"/>
      <c r="G19" s="4"/>
      <c r="H19" s="4"/>
    </row>
    <row r="20" spans="1:8" x14ac:dyDescent="0.35">
      <c r="B20" s="1" t="s">
        <v>56</v>
      </c>
      <c r="E20" s="10"/>
      <c r="F20" s="33"/>
      <c r="G20" s="4"/>
      <c r="H20" s="4"/>
    </row>
    <row r="21" spans="1:8" x14ac:dyDescent="0.35">
      <c r="B21" s="1" t="s">
        <v>57</v>
      </c>
      <c r="E21" s="10"/>
      <c r="F21" s="33"/>
      <c r="G21" s="4"/>
      <c r="H21" s="4"/>
    </row>
    <row r="22" spans="1:8" x14ac:dyDescent="0.35">
      <c r="A22" s="1">
        <v>3</v>
      </c>
      <c r="B22" s="1" t="s">
        <v>58</v>
      </c>
      <c r="E22" s="10" t="s">
        <v>4</v>
      </c>
      <c r="F22" s="6">
        <v>262200</v>
      </c>
      <c r="G22" s="4" t="s">
        <v>3</v>
      </c>
      <c r="H22" s="4"/>
    </row>
    <row r="23" spans="1:8" x14ac:dyDescent="0.35">
      <c r="A23" s="7"/>
      <c r="B23" s="1" t="s">
        <v>59</v>
      </c>
      <c r="E23" s="10"/>
      <c r="F23" s="4"/>
      <c r="G23" s="9"/>
      <c r="H23" s="4"/>
    </row>
    <row r="24" spans="1:8" x14ac:dyDescent="0.35">
      <c r="A24" s="34"/>
      <c r="B24" s="1" t="s">
        <v>60</v>
      </c>
      <c r="E24" s="10"/>
      <c r="F24" s="4"/>
      <c r="H24" s="4"/>
    </row>
    <row r="25" spans="1:8" x14ac:dyDescent="0.35">
      <c r="E25" s="10"/>
      <c r="F25" s="4"/>
      <c r="G25" s="4"/>
      <c r="H25" s="4"/>
    </row>
    <row r="26" spans="1:8" x14ac:dyDescent="0.35">
      <c r="E26" s="10"/>
      <c r="F26" s="4"/>
      <c r="G26" s="4"/>
      <c r="H26" s="4"/>
    </row>
    <row r="27" spans="1:8" x14ac:dyDescent="0.35">
      <c r="A27" s="1">
        <v>4</v>
      </c>
      <c r="B27" s="1" t="s">
        <v>15</v>
      </c>
      <c r="D27" s="10"/>
      <c r="E27" s="10" t="s">
        <v>4</v>
      </c>
      <c r="F27" s="4">
        <f>SUM(E29+E37)*12</f>
        <v>1560000</v>
      </c>
      <c r="G27" s="1" t="s">
        <v>3</v>
      </c>
      <c r="H27" s="4"/>
    </row>
    <row r="28" spans="1:8" x14ac:dyDescent="0.35">
      <c r="B28" s="1" t="s">
        <v>61</v>
      </c>
      <c r="E28" s="10"/>
      <c r="F28" s="26"/>
      <c r="G28" s="4"/>
      <c r="H28" s="4"/>
    </row>
    <row r="29" spans="1:8" x14ac:dyDescent="0.35">
      <c r="B29" s="1" t="s">
        <v>62</v>
      </c>
      <c r="E29" s="35">
        <f>SUM(G30:G36)</f>
        <v>112000</v>
      </c>
      <c r="F29" s="4"/>
      <c r="G29" s="4"/>
      <c r="H29" s="4"/>
    </row>
    <row r="30" spans="1:8" x14ac:dyDescent="0.35">
      <c r="B30" s="1" t="s">
        <v>63</v>
      </c>
      <c r="E30" s="10"/>
      <c r="F30" s="26"/>
      <c r="G30" s="4">
        <v>16900</v>
      </c>
      <c r="H30" s="32" t="s">
        <v>64</v>
      </c>
    </row>
    <row r="31" spans="1:8" x14ac:dyDescent="0.35">
      <c r="A31" s="7"/>
      <c r="B31" s="1" t="s">
        <v>65</v>
      </c>
      <c r="E31" s="10"/>
      <c r="F31" s="26"/>
      <c r="G31" s="4">
        <v>21100</v>
      </c>
      <c r="H31" s="32" t="s">
        <v>66</v>
      </c>
    </row>
    <row r="32" spans="1:8" x14ac:dyDescent="0.35">
      <c r="A32" s="7"/>
      <c r="B32" s="1" t="s">
        <v>67</v>
      </c>
      <c r="E32" s="10"/>
      <c r="F32" s="26"/>
      <c r="G32" s="4">
        <v>15800</v>
      </c>
      <c r="H32" s="32" t="s">
        <v>68</v>
      </c>
    </row>
    <row r="33" spans="1:8" x14ac:dyDescent="0.35">
      <c r="A33" s="7"/>
      <c r="B33" s="1" t="s">
        <v>69</v>
      </c>
      <c r="E33" s="10"/>
      <c r="F33" s="26"/>
      <c r="G33" s="4">
        <v>14600</v>
      </c>
      <c r="H33" s="32" t="s">
        <v>70</v>
      </c>
    </row>
    <row r="34" spans="1:8" x14ac:dyDescent="0.35">
      <c r="A34" s="7"/>
      <c r="B34" s="1" t="s">
        <v>71</v>
      </c>
      <c r="E34" s="10"/>
      <c r="F34" s="26"/>
      <c r="G34" s="4">
        <v>12400</v>
      </c>
      <c r="H34" s="32" t="s">
        <v>72</v>
      </c>
    </row>
    <row r="35" spans="1:8" x14ac:dyDescent="0.35">
      <c r="A35" s="7"/>
      <c r="B35" s="1" t="s">
        <v>73</v>
      </c>
      <c r="E35" s="10"/>
      <c r="F35" s="26"/>
      <c r="G35" s="4">
        <v>15600</v>
      </c>
      <c r="H35" s="32" t="s">
        <v>74</v>
      </c>
    </row>
    <row r="36" spans="1:8" x14ac:dyDescent="0.35">
      <c r="A36" s="7"/>
      <c r="B36" s="1" t="s">
        <v>75</v>
      </c>
      <c r="E36" s="10"/>
      <c r="F36" s="26"/>
      <c r="G36" s="4">
        <v>15600</v>
      </c>
      <c r="H36" s="32" t="s">
        <v>74</v>
      </c>
    </row>
    <row r="37" spans="1:8" x14ac:dyDescent="0.35">
      <c r="A37" s="7"/>
      <c r="B37" s="2" t="s">
        <v>76</v>
      </c>
      <c r="E37" s="18">
        <v>18000</v>
      </c>
      <c r="F37" s="4"/>
      <c r="G37" s="4"/>
      <c r="H37" s="32"/>
    </row>
    <row r="38" spans="1:8" x14ac:dyDescent="0.35">
      <c r="A38" s="7"/>
      <c r="B38" s="2" t="s">
        <v>77</v>
      </c>
      <c r="E38" s="10"/>
      <c r="F38" s="26"/>
      <c r="G38" s="4"/>
      <c r="H38" s="32"/>
    </row>
    <row r="39" spans="1:8" x14ac:dyDescent="0.35">
      <c r="A39" s="7"/>
      <c r="B39" s="2" t="s">
        <v>78</v>
      </c>
      <c r="E39" s="10"/>
      <c r="F39" s="26"/>
      <c r="G39" s="4"/>
      <c r="H39" s="32"/>
    </row>
    <row r="40" spans="1:8" x14ac:dyDescent="0.35">
      <c r="A40" s="7"/>
      <c r="B40" s="2"/>
      <c r="E40" s="10"/>
      <c r="F40" s="26"/>
      <c r="G40" s="4"/>
      <c r="H40" s="32"/>
    </row>
    <row r="41" spans="1:8" x14ac:dyDescent="0.35">
      <c r="A41" s="1">
        <v>5</v>
      </c>
      <c r="B41" s="1" t="s">
        <v>6</v>
      </c>
      <c r="E41" s="10" t="s">
        <v>4</v>
      </c>
      <c r="F41" s="4">
        <v>45000</v>
      </c>
      <c r="G41" s="4" t="s">
        <v>3</v>
      </c>
      <c r="H41" s="4"/>
    </row>
    <row r="42" spans="1:8" x14ac:dyDescent="0.35">
      <c r="B42" s="1" t="s">
        <v>79</v>
      </c>
      <c r="E42" s="10"/>
      <c r="F42" s="26"/>
      <c r="G42" s="4"/>
      <c r="H42" s="4"/>
    </row>
    <row r="43" spans="1:8" x14ac:dyDescent="0.35">
      <c r="E43" s="10"/>
      <c r="F43" s="26"/>
      <c r="G43" s="4"/>
      <c r="H43" s="4"/>
    </row>
    <row r="44" spans="1:8" x14ac:dyDescent="0.35">
      <c r="E44" s="10"/>
      <c r="F44" s="26"/>
      <c r="G44" s="4"/>
      <c r="H44" s="4"/>
    </row>
    <row r="45" spans="1:8" x14ac:dyDescent="0.35">
      <c r="E45" s="10"/>
      <c r="F45" s="26"/>
      <c r="G45" s="4"/>
      <c r="H45" s="4"/>
    </row>
    <row r="46" spans="1:8" x14ac:dyDescent="0.35">
      <c r="E46" s="10"/>
      <c r="F46" s="26"/>
      <c r="G46" s="4"/>
      <c r="H46" s="4"/>
    </row>
    <row r="47" spans="1:8" x14ac:dyDescent="0.35">
      <c r="A47" s="14" t="s">
        <v>7</v>
      </c>
      <c r="C47" s="15" t="s">
        <v>2</v>
      </c>
      <c r="D47" s="17">
        <f>E48+E114</f>
        <v>181000</v>
      </c>
      <c r="E47" s="14" t="s">
        <v>3</v>
      </c>
      <c r="F47" s="24"/>
      <c r="G47" s="4"/>
      <c r="H47" s="4"/>
    </row>
    <row r="48" spans="1:8" x14ac:dyDescent="0.35">
      <c r="B48" s="14" t="s">
        <v>80</v>
      </c>
      <c r="D48" s="15" t="s">
        <v>2</v>
      </c>
      <c r="E48" s="17">
        <f>SUM(F49:F60)</f>
        <v>166000</v>
      </c>
      <c r="F48" s="24" t="s">
        <v>3</v>
      </c>
      <c r="G48" s="4"/>
      <c r="H48" s="4"/>
    </row>
    <row r="49" spans="1:8" x14ac:dyDescent="0.35">
      <c r="A49" s="1">
        <v>1</v>
      </c>
      <c r="B49" s="1" t="s">
        <v>8</v>
      </c>
      <c r="E49" s="10" t="s">
        <v>4</v>
      </c>
      <c r="F49" s="4">
        <v>10000</v>
      </c>
      <c r="G49" s="4" t="s">
        <v>3</v>
      </c>
      <c r="H49" s="4"/>
    </row>
    <row r="50" spans="1:8" x14ac:dyDescent="0.35">
      <c r="B50" s="1" t="s">
        <v>81</v>
      </c>
      <c r="E50" s="10"/>
      <c r="F50" s="4"/>
      <c r="G50" s="4"/>
      <c r="H50" s="17"/>
    </row>
    <row r="51" spans="1:8" x14ac:dyDescent="0.35">
      <c r="E51" s="10"/>
      <c r="F51" s="4"/>
      <c r="G51" s="4"/>
      <c r="H51" s="17"/>
    </row>
    <row r="52" spans="1:8" x14ac:dyDescent="0.35">
      <c r="E52" s="10"/>
      <c r="F52" s="4"/>
      <c r="G52" s="4"/>
      <c r="H52" s="17"/>
    </row>
    <row r="53" spans="1:8" x14ac:dyDescent="0.35">
      <c r="E53" s="10"/>
      <c r="F53" s="4"/>
      <c r="G53" s="4"/>
      <c r="H53" s="17"/>
    </row>
    <row r="54" spans="1:8" x14ac:dyDescent="0.35">
      <c r="A54" s="1">
        <v>2</v>
      </c>
      <c r="B54" s="1" t="s">
        <v>10</v>
      </c>
      <c r="E54" s="10" t="s">
        <v>4</v>
      </c>
      <c r="F54" s="4">
        <v>36000</v>
      </c>
      <c r="G54" s="4" t="s">
        <v>3</v>
      </c>
      <c r="H54" s="9"/>
    </row>
    <row r="55" spans="1:8" x14ac:dyDescent="0.35">
      <c r="B55" s="1" t="s">
        <v>82</v>
      </c>
      <c r="E55" s="10"/>
      <c r="F55" s="4"/>
      <c r="G55" s="4"/>
      <c r="H55" s="4"/>
    </row>
    <row r="56" spans="1:8" x14ac:dyDescent="0.35">
      <c r="B56" s="1" t="s">
        <v>83</v>
      </c>
      <c r="E56" s="10"/>
      <c r="F56" s="4"/>
      <c r="G56" s="4"/>
      <c r="H56" s="4"/>
    </row>
    <row r="57" spans="1:8" x14ac:dyDescent="0.35">
      <c r="E57" s="10"/>
      <c r="F57" s="4"/>
      <c r="G57" s="4"/>
      <c r="H57" s="4"/>
    </row>
    <row r="58" spans="1:8" x14ac:dyDescent="0.35">
      <c r="E58" s="10"/>
      <c r="F58" s="4"/>
      <c r="G58" s="4"/>
      <c r="H58" s="4"/>
    </row>
    <row r="59" spans="1:8" x14ac:dyDescent="0.35">
      <c r="E59" s="10"/>
      <c r="F59" s="4"/>
      <c r="G59" s="4"/>
      <c r="H59" s="4"/>
    </row>
    <row r="60" spans="1:8" x14ac:dyDescent="0.35">
      <c r="A60" s="1">
        <v>3</v>
      </c>
      <c r="B60" s="1" t="s">
        <v>9</v>
      </c>
      <c r="E60" s="10" t="s">
        <v>4</v>
      </c>
      <c r="F60" s="4">
        <v>120000</v>
      </c>
      <c r="G60" s="4" t="s">
        <v>3</v>
      </c>
      <c r="H60" s="4"/>
    </row>
    <row r="61" spans="1:8" x14ac:dyDescent="0.35">
      <c r="B61" s="1" t="s">
        <v>84</v>
      </c>
      <c r="E61" s="10"/>
      <c r="F61" s="26"/>
      <c r="G61" s="4"/>
      <c r="H61" s="4"/>
    </row>
    <row r="62" spans="1:8" x14ac:dyDescent="0.35">
      <c r="B62" s="1" t="s">
        <v>85</v>
      </c>
      <c r="E62" s="10"/>
      <c r="F62" s="26"/>
      <c r="G62" s="4"/>
      <c r="H62" s="4"/>
    </row>
    <row r="63" spans="1:8" x14ac:dyDescent="0.35">
      <c r="E63" s="10"/>
      <c r="F63" s="26"/>
      <c r="G63" s="4"/>
      <c r="H63" s="4"/>
    </row>
    <row r="64" spans="1:8" x14ac:dyDescent="0.35">
      <c r="E64" s="10"/>
      <c r="F64" s="26"/>
      <c r="G64" s="4"/>
      <c r="H64" s="4"/>
    </row>
    <row r="65" spans="1:8" x14ac:dyDescent="0.35">
      <c r="E65" s="10"/>
      <c r="F65" s="26"/>
      <c r="G65" s="4"/>
      <c r="H65" s="4"/>
    </row>
    <row r="66" spans="1:8" x14ac:dyDescent="0.35">
      <c r="B66" s="14" t="s">
        <v>16</v>
      </c>
      <c r="C66" s="20"/>
      <c r="D66" s="36" t="s">
        <v>2</v>
      </c>
      <c r="E66" s="19">
        <f>SUM(F68:F92)</f>
        <v>979600</v>
      </c>
      <c r="F66" s="17" t="s">
        <v>3</v>
      </c>
      <c r="G66" s="24"/>
      <c r="H66" s="4"/>
    </row>
    <row r="67" spans="1:8" x14ac:dyDescent="0.35">
      <c r="B67" s="14" t="s">
        <v>17</v>
      </c>
      <c r="D67" s="15"/>
      <c r="E67" s="19"/>
      <c r="F67" s="19"/>
      <c r="G67" s="24"/>
      <c r="H67" s="4"/>
    </row>
    <row r="68" spans="1:8" x14ac:dyDescent="0.35">
      <c r="A68" s="1">
        <v>1</v>
      </c>
      <c r="B68" s="1" t="s">
        <v>86</v>
      </c>
      <c r="E68" s="10" t="s">
        <v>4</v>
      </c>
      <c r="F68" s="4">
        <v>393600</v>
      </c>
      <c r="G68" s="4" t="s">
        <v>3</v>
      </c>
      <c r="H68" s="9"/>
    </row>
    <row r="69" spans="1:8" x14ac:dyDescent="0.35">
      <c r="B69" s="1" t="s">
        <v>87</v>
      </c>
      <c r="E69" s="10"/>
      <c r="F69" s="4"/>
      <c r="G69" s="4"/>
      <c r="H69" s="9"/>
    </row>
    <row r="70" spans="1:8" x14ac:dyDescent="0.35">
      <c r="B70" s="1" t="s">
        <v>27</v>
      </c>
      <c r="E70" s="10"/>
      <c r="F70" s="4"/>
      <c r="G70" s="4"/>
      <c r="H70" s="9"/>
    </row>
    <row r="71" spans="1:8" x14ac:dyDescent="0.35">
      <c r="B71" s="1" t="s">
        <v>88</v>
      </c>
      <c r="C71" s="7"/>
      <c r="E71" s="10"/>
      <c r="F71" s="4"/>
      <c r="G71" s="4"/>
      <c r="H71" s="9" t="s">
        <v>89</v>
      </c>
    </row>
    <row r="72" spans="1:8" x14ac:dyDescent="0.35">
      <c r="B72" s="1" t="s">
        <v>90</v>
      </c>
      <c r="C72" s="7"/>
      <c r="E72" s="10"/>
      <c r="F72" s="4"/>
      <c r="G72" s="4"/>
      <c r="H72" s="5" t="s">
        <v>91</v>
      </c>
    </row>
    <row r="73" spans="1:8" x14ac:dyDescent="0.35">
      <c r="B73" s="1" t="s">
        <v>92</v>
      </c>
      <c r="C73" s="7"/>
      <c r="E73" s="10"/>
      <c r="F73" s="4"/>
      <c r="G73" s="4"/>
      <c r="H73" s="9" t="s">
        <v>93</v>
      </c>
    </row>
    <row r="74" spans="1:8" x14ac:dyDescent="0.35">
      <c r="B74" s="1" t="s">
        <v>94</v>
      </c>
      <c r="C74" s="7"/>
      <c r="E74" s="10"/>
      <c r="F74" s="4"/>
      <c r="G74" s="4"/>
      <c r="H74" s="9" t="s">
        <v>95</v>
      </c>
    </row>
    <row r="75" spans="1:8" x14ac:dyDescent="0.35">
      <c r="C75" s="7"/>
      <c r="E75" s="10"/>
      <c r="F75" s="4"/>
      <c r="G75" s="4"/>
      <c r="H75" s="9"/>
    </row>
    <row r="76" spans="1:8" x14ac:dyDescent="0.35">
      <c r="A76" s="1">
        <v>2</v>
      </c>
      <c r="B76" s="2" t="s">
        <v>96</v>
      </c>
      <c r="C76" s="7"/>
      <c r="E76" s="10" t="s">
        <v>4</v>
      </c>
      <c r="F76" s="4">
        <v>6000</v>
      </c>
      <c r="G76" s="4" t="s">
        <v>3</v>
      </c>
      <c r="H76" s="9" t="s">
        <v>97</v>
      </c>
    </row>
    <row r="77" spans="1:8" x14ac:dyDescent="0.35">
      <c r="B77" s="1" t="s">
        <v>98</v>
      </c>
      <c r="E77" s="10"/>
      <c r="F77" s="4"/>
      <c r="G77" s="4"/>
      <c r="H77" s="9"/>
    </row>
    <row r="78" spans="1:8" x14ac:dyDescent="0.35">
      <c r="E78" s="10"/>
      <c r="F78" s="4"/>
      <c r="G78" s="4"/>
      <c r="H78" s="9"/>
    </row>
    <row r="79" spans="1:8" x14ac:dyDescent="0.35">
      <c r="A79" s="1">
        <v>3</v>
      </c>
      <c r="B79" s="1" t="s">
        <v>99</v>
      </c>
      <c r="E79" s="10" t="s">
        <v>4</v>
      </c>
      <c r="F79" s="5">
        <v>100000</v>
      </c>
      <c r="G79" s="4" t="s">
        <v>3</v>
      </c>
      <c r="H79" s="9"/>
    </row>
    <row r="80" spans="1:8" x14ac:dyDescent="0.35">
      <c r="B80" s="1" t="s">
        <v>100</v>
      </c>
      <c r="E80" s="10"/>
      <c r="F80" s="4"/>
      <c r="G80" s="4"/>
      <c r="H80" s="9"/>
    </row>
    <row r="81" spans="1:8" x14ac:dyDescent="0.35">
      <c r="A81" s="1">
        <v>4</v>
      </c>
      <c r="B81" s="1" t="s">
        <v>101</v>
      </c>
      <c r="E81" s="10"/>
      <c r="F81" s="4"/>
      <c r="G81" s="4"/>
      <c r="H81" s="9"/>
    </row>
    <row r="82" spans="1:8" x14ac:dyDescent="0.35">
      <c r="B82" s="1" t="s">
        <v>102</v>
      </c>
      <c r="E82" s="10" t="s">
        <v>4</v>
      </c>
      <c r="F82" s="5">
        <v>30000</v>
      </c>
      <c r="G82" s="4" t="s">
        <v>3</v>
      </c>
      <c r="H82" s="9"/>
    </row>
    <row r="83" spans="1:8" x14ac:dyDescent="0.35">
      <c r="B83" s="1" t="s">
        <v>103</v>
      </c>
      <c r="E83" s="10"/>
      <c r="F83" s="4"/>
      <c r="G83" s="4"/>
      <c r="H83" s="9"/>
    </row>
    <row r="84" spans="1:8" x14ac:dyDescent="0.35">
      <c r="A84" s="2"/>
      <c r="B84" s="2"/>
      <c r="C84" s="2"/>
      <c r="D84" s="2"/>
      <c r="E84" s="3"/>
      <c r="F84" s="5"/>
      <c r="G84" s="5"/>
      <c r="H84" s="9"/>
    </row>
    <row r="85" spans="1:8" x14ac:dyDescent="0.35">
      <c r="A85" s="37"/>
      <c r="B85" s="37" t="s">
        <v>104</v>
      </c>
      <c r="C85" s="14"/>
      <c r="D85" s="24"/>
      <c r="E85" s="24"/>
      <c r="F85" s="17"/>
      <c r="G85" s="24"/>
      <c r="H85" s="5"/>
    </row>
    <row r="86" spans="1:8" x14ac:dyDescent="0.35">
      <c r="A86" s="1">
        <v>1</v>
      </c>
      <c r="B86" s="2" t="s">
        <v>105</v>
      </c>
      <c r="E86" s="10" t="s">
        <v>4</v>
      </c>
      <c r="F86" s="5">
        <v>30000</v>
      </c>
      <c r="G86" s="4" t="s">
        <v>3</v>
      </c>
      <c r="H86" s="5"/>
    </row>
    <row r="87" spans="1:8" x14ac:dyDescent="0.35">
      <c r="B87" s="1" t="s">
        <v>106</v>
      </c>
      <c r="E87" s="10"/>
      <c r="F87" s="4"/>
      <c r="G87" s="4"/>
      <c r="H87" s="4"/>
    </row>
    <row r="88" spans="1:8" x14ac:dyDescent="0.35">
      <c r="B88" s="1" t="s">
        <v>107</v>
      </c>
      <c r="E88" s="10"/>
      <c r="F88" s="4"/>
      <c r="G88" s="4"/>
      <c r="H88" s="4"/>
    </row>
    <row r="89" spans="1:8" x14ac:dyDescent="0.35">
      <c r="A89" s="1">
        <v>2</v>
      </c>
      <c r="B89" s="1" t="s">
        <v>108</v>
      </c>
      <c r="E89" s="10" t="s">
        <v>4</v>
      </c>
      <c r="F89" s="4">
        <v>20000</v>
      </c>
      <c r="G89" s="4" t="s">
        <v>3</v>
      </c>
      <c r="H89" s="4"/>
    </row>
    <row r="90" spans="1:8" x14ac:dyDescent="0.35">
      <c r="B90" s="1" t="s">
        <v>109</v>
      </c>
      <c r="E90" s="10"/>
      <c r="F90" s="4"/>
      <c r="G90" s="4"/>
      <c r="H90" s="4"/>
    </row>
    <row r="91" spans="1:8" x14ac:dyDescent="0.35">
      <c r="B91" s="2"/>
      <c r="E91" s="10"/>
      <c r="F91" s="4"/>
      <c r="G91" s="4"/>
      <c r="H91" s="4"/>
    </row>
    <row r="92" spans="1:8" x14ac:dyDescent="0.35">
      <c r="B92" s="37" t="s">
        <v>110</v>
      </c>
      <c r="C92" s="14"/>
      <c r="D92" s="15"/>
      <c r="E92" s="10" t="s">
        <v>2</v>
      </c>
      <c r="F92" s="9">
        <v>400000</v>
      </c>
      <c r="G92" s="26" t="s">
        <v>3</v>
      </c>
      <c r="H92" s="4">
        <v>350000</v>
      </c>
    </row>
    <row r="93" spans="1:8" x14ac:dyDescent="0.35">
      <c r="B93" s="1" t="s">
        <v>111</v>
      </c>
      <c r="E93" s="38"/>
      <c r="F93" s="26"/>
      <c r="G93" s="4"/>
      <c r="H93" s="4"/>
    </row>
    <row r="94" spans="1:8" x14ac:dyDescent="0.35">
      <c r="B94" s="1" t="s">
        <v>112</v>
      </c>
      <c r="E94" s="38"/>
      <c r="F94" s="26"/>
      <c r="G94" s="4"/>
      <c r="H94" s="17"/>
    </row>
    <row r="95" spans="1:8" x14ac:dyDescent="0.35">
      <c r="B95" s="1" t="s">
        <v>113</v>
      </c>
      <c r="E95" s="38"/>
      <c r="F95" s="26"/>
      <c r="G95" s="4"/>
      <c r="H95" s="4"/>
    </row>
    <row r="96" spans="1:8" x14ac:dyDescent="0.35">
      <c r="E96" s="38"/>
      <c r="F96" s="26"/>
      <c r="G96" s="4"/>
      <c r="H96" s="4"/>
    </row>
    <row r="97" spans="1:8" x14ac:dyDescent="0.35">
      <c r="E97" s="10"/>
      <c r="F97" s="26"/>
      <c r="G97" s="4"/>
      <c r="H97" s="4"/>
    </row>
    <row r="98" spans="1:8" x14ac:dyDescent="0.35">
      <c r="B98" s="14" t="s">
        <v>20</v>
      </c>
      <c r="C98" s="14"/>
      <c r="D98" s="15" t="s">
        <v>2</v>
      </c>
      <c r="E98" s="17">
        <f>SUM(F99:F112)</f>
        <v>1425000</v>
      </c>
      <c r="F98" s="24" t="s">
        <v>3</v>
      </c>
      <c r="G98" s="4"/>
      <c r="H98" s="4"/>
    </row>
    <row r="99" spans="1:8" x14ac:dyDescent="0.35">
      <c r="A99" s="1">
        <v>1</v>
      </c>
      <c r="B99" s="1" t="s">
        <v>114</v>
      </c>
      <c r="E99" s="10" t="s">
        <v>4</v>
      </c>
      <c r="F99" s="5">
        <v>30000</v>
      </c>
      <c r="G99" s="4" t="s">
        <v>3</v>
      </c>
      <c r="H99" s="4"/>
    </row>
    <row r="100" spans="1:8" x14ac:dyDescent="0.35">
      <c r="B100" s="1" t="s">
        <v>115</v>
      </c>
      <c r="E100" s="10"/>
      <c r="F100" s="4"/>
      <c r="G100" s="4"/>
      <c r="H100" s="4"/>
    </row>
    <row r="101" spans="1:8" x14ac:dyDescent="0.35">
      <c r="A101" s="1">
        <v>2</v>
      </c>
      <c r="B101" s="1" t="s">
        <v>116</v>
      </c>
      <c r="E101" s="10" t="s">
        <v>4</v>
      </c>
      <c r="F101" s="9">
        <v>500000</v>
      </c>
      <c r="G101" s="4" t="s">
        <v>3</v>
      </c>
      <c r="H101" s="4">
        <v>300000</v>
      </c>
    </row>
    <row r="102" spans="1:8" x14ac:dyDescent="0.35">
      <c r="B102" s="1" t="s">
        <v>117</v>
      </c>
      <c r="E102" s="10"/>
      <c r="F102" s="4"/>
      <c r="G102" s="4"/>
      <c r="H102" s="4"/>
    </row>
    <row r="103" spans="1:8" x14ac:dyDescent="0.35">
      <c r="B103" s="1" t="s">
        <v>118</v>
      </c>
      <c r="E103" s="10"/>
      <c r="F103" s="4"/>
      <c r="G103" s="4"/>
      <c r="H103" s="4"/>
    </row>
    <row r="104" spans="1:8" x14ac:dyDescent="0.35">
      <c r="A104" s="1">
        <v>3</v>
      </c>
      <c r="B104" s="1" t="s">
        <v>119</v>
      </c>
      <c r="E104" s="10" t="s">
        <v>4</v>
      </c>
      <c r="F104" s="9">
        <v>250000</v>
      </c>
      <c r="G104" s="4" t="s">
        <v>3</v>
      </c>
      <c r="H104" s="4">
        <v>100000</v>
      </c>
    </row>
    <row r="105" spans="1:8" x14ac:dyDescent="0.35">
      <c r="B105" s="1" t="s">
        <v>120</v>
      </c>
      <c r="E105" s="10"/>
      <c r="F105" s="4"/>
      <c r="G105" s="4"/>
      <c r="H105" s="4"/>
    </row>
    <row r="106" spans="1:8" x14ac:dyDescent="0.35">
      <c r="A106" s="1">
        <v>4</v>
      </c>
      <c r="B106" s="1" t="s">
        <v>121</v>
      </c>
      <c r="E106" s="10" t="s">
        <v>4</v>
      </c>
      <c r="F106" s="9">
        <v>600000</v>
      </c>
      <c r="G106" s="4" t="s">
        <v>3</v>
      </c>
      <c r="H106" s="4">
        <v>310000</v>
      </c>
    </row>
    <row r="107" spans="1:8" x14ac:dyDescent="0.35">
      <c r="B107" s="1" t="s">
        <v>122</v>
      </c>
      <c r="E107" s="10"/>
      <c r="F107" s="4"/>
      <c r="G107" s="4"/>
      <c r="H107" s="4"/>
    </row>
    <row r="108" spans="1:8" x14ac:dyDescent="0.35">
      <c r="A108" s="1">
        <v>5</v>
      </c>
      <c r="B108" s="1" t="s">
        <v>123</v>
      </c>
      <c r="E108" s="10" t="s">
        <v>4</v>
      </c>
      <c r="F108" s="5">
        <v>20000</v>
      </c>
      <c r="G108" s="4" t="s">
        <v>3</v>
      </c>
      <c r="H108" s="4"/>
    </row>
    <row r="109" spans="1:8" x14ac:dyDescent="0.35">
      <c r="B109" s="1" t="s">
        <v>124</v>
      </c>
      <c r="E109" s="10"/>
      <c r="F109" s="4"/>
      <c r="G109" s="4"/>
      <c r="H109" s="4"/>
    </row>
    <row r="110" spans="1:8" x14ac:dyDescent="0.35">
      <c r="A110" s="1">
        <v>6</v>
      </c>
      <c r="B110" s="1" t="s">
        <v>125</v>
      </c>
      <c r="E110" s="10" t="s">
        <v>4</v>
      </c>
      <c r="F110" s="5">
        <v>25000</v>
      </c>
      <c r="G110" s="4" t="s">
        <v>3</v>
      </c>
      <c r="H110" s="4"/>
    </row>
    <row r="111" spans="1:8" x14ac:dyDescent="0.35">
      <c r="B111" s="1" t="s">
        <v>126</v>
      </c>
      <c r="E111" s="10"/>
      <c r="F111" s="4"/>
      <c r="G111" s="4"/>
      <c r="H111" s="4"/>
    </row>
    <row r="112" spans="1:8" x14ac:dyDescent="0.35">
      <c r="B112" s="1" t="s">
        <v>127</v>
      </c>
      <c r="E112" s="10"/>
      <c r="F112" s="26"/>
      <c r="G112" s="4"/>
      <c r="H112" s="4"/>
    </row>
    <row r="113" spans="1:8" x14ac:dyDescent="0.35">
      <c r="E113" s="10"/>
      <c r="F113" s="26"/>
      <c r="G113" s="4"/>
      <c r="H113" s="4"/>
    </row>
    <row r="114" spans="1:8" x14ac:dyDescent="0.35">
      <c r="B114" s="8" t="s">
        <v>29</v>
      </c>
      <c r="D114" s="15" t="s">
        <v>2</v>
      </c>
      <c r="E114" s="17">
        <f>SUM(F115:F119)</f>
        <v>15000</v>
      </c>
      <c r="F114" s="24" t="s">
        <v>3</v>
      </c>
      <c r="G114" s="4"/>
      <c r="H114" s="4"/>
    </row>
    <row r="115" spans="1:8" x14ac:dyDescent="0.35">
      <c r="A115" s="1">
        <v>1</v>
      </c>
      <c r="B115" s="1" t="s">
        <v>128</v>
      </c>
      <c r="E115" s="10" t="s">
        <v>4</v>
      </c>
      <c r="F115" s="4">
        <v>2000</v>
      </c>
      <c r="G115" s="4" t="s">
        <v>3</v>
      </c>
      <c r="H115" s="4"/>
    </row>
    <row r="116" spans="1:8" x14ac:dyDescent="0.35">
      <c r="B116" s="1" t="s">
        <v>129</v>
      </c>
      <c r="E116" s="10"/>
      <c r="F116" s="4"/>
      <c r="G116" s="4"/>
      <c r="H116" s="4"/>
    </row>
    <row r="117" spans="1:8" x14ac:dyDescent="0.35">
      <c r="A117" s="1">
        <v>2</v>
      </c>
      <c r="B117" s="1" t="s">
        <v>130</v>
      </c>
      <c r="E117" s="10" t="s">
        <v>4</v>
      </c>
      <c r="F117" s="4">
        <v>1000</v>
      </c>
      <c r="G117" s="4" t="s">
        <v>3</v>
      </c>
      <c r="H117" s="4"/>
    </row>
    <row r="118" spans="1:8" x14ac:dyDescent="0.35">
      <c r="B118" s="1" t="s">
        <v>131</v>
      </c>
      <c r="E118" s="10"/>
      <c r="F118" s="4"/>
      <c r="G118" s="4"/>
      <c r="H118" s="4"/>
    </row>
    <row r="119" spans="1:8" x14ac:dyDescent="0.35">
      <c r="A119" s="1">
        <v>3</v>
      </c>
      <c r="B119" s="1" t="s">
        <v>132</v>
      </c>
      <c r="E119" s="10" t="s">
        <v>4</v>
      </c>
      <c r="F119" s="4">
        <v>12000</v>
      </c>
      <c r="G119" s="4" t="s">
        <v>3</v>
      </c>
      <c r="H119" s="4"/>
    </row>
    <row r="120" spans="1:8" x14ac:dyDescent="0.35">
      <c r="B120" s="1" t="s">
        <v>133</v>
      </c>
      <c r="E120" s="10"/>
      <c r="F120" s="4"/>
      <c r="G120" s="4"/>
      <c r="H120" s="4"/>
    </row>
    <row r="121" spans="1:8" x14ac:dyDescent="0.35">
      <c r="B121" s="1" t="s">
        <v>134</v>
      </c>
      <c r="E121" s="10"/>
      <c r="F121" s="26"/>
      <c r="G121" s="4"/>
      <c r="H121" s="4"/>
    </row>
    <row r="122" spans="1:8" x14ac:dyDescent="0.35">
      <c r="A122" s="14" t="s">
        <v>11</v>
      </c>
      <c r="C122" s="15" t="s">
        <v>2</v>
      </c>
      <c r="D122" s="17">
        <f>D123+E126</f>
        <v>100000</v>
      </c>
      <c r="E122" s="14" t="s">
        <v>3</v>
      </c>
      <c r="F122" s="24"/>
      <c r="G122" s="4"/>
      <c r="H122" s="4"/>
    </row>
    <row r="123" spans="1:8" x14ac:dyDescent="0.35">
      <c r="B123" s="14" t="s">
        <v>34</v>
      </c>
      <c r="D123" s="19">
        <f>E124</f>
        <v>0</v>
      </c>
      <c r="E123" s="24"/>
      <c r="F123" s="26"/>
      <c r="G123" s="4"/>
      <c r="H123" s="4"/>
    </row>
    <row r="124" spans="1:8" x14ac:dyDescent="0.35">
      <c r="A124" s="14"/>
      <c r="B124" s="14" t="s">
        <v>135</v>
      </c>
      <c r="D124" s="15" t="s">
        <v>2</v>
      </c>
      <c r="E124" s="17">
        <v>0</v>
      </c>
      <c r="F124" s="14" t="s">
        <v>3</v>
      </c>
      <c r="G124" s="4"/>
      <c r="H124" s="4"/>
    </row>
    <row r="125" spans="1:8" x14ac:dyDescent="0.35">
      <c r="A125" s="14"/>
      <c r="E125" s="10"/>
      <c r="F125" s="29"/>
      <c r="G125" s="4"/>
      <c r="H125" s="4"/>
    </row>
    <row r="126" spans="1:8" x14ac:dyDescent="0.35">
      <c r="B126" s="14" t="s">
        <v>136</v>
      </c>
      <c r="D126" s="15" t="s">
        <v>2</v>
      </c>
      <c r="E126" s="17">
        <f>SUM(F127)</f>
        <v>100000</v>
      </c>
      <c r="F126" s="4" t="s">
        <v>3</v>
      </c>
      <c r="G126" s="4"/>
      <c r="H126" s="4"/>
    </row>
    <row r="127" spans="1:8" x14ac:dyDescent="0.35">
      <c r="A127" s="10" t="s">
        <v>18</v>
      </c>
      <c r="B127" s="2" t="s">
        <v>137</v>
      </c>
      <c r="D127" s="10"/>
      <c r="E127" s="38" t="s">
        <v>4</v>
      </c>
      <c r="F127" s="4">
        <v>100000</v>
      </c>
      <c r="G127" s="1" t="s">
        <v>3</v>
      </c>
      <c r="H127" s="4"/>
    </row>
    <row r="128" spans="1:8" x14ac:dyDescent="0.35">
      <c r="B128" s="1" t="s">
        <v>138</v>
      </c>
      <c r="E128" s="10"/>
      <c r="F128" s="26"/>
      <c r="G128" s="4"/>
      <c r="H128" s="4"/>
    </row>
    <row r="129" spans="1:8" x14ac:dyDescent="0.35">
      <c r="B129" s="1" t="s">
        <v>139</v>
      </c>
      <c r="E129" s="10"/>
      <c r="F129" s="26"/>
      <c r="G129" s="4"/>
      <c r="H129" s="4"/>
    </row>
    <row r="130" spans="1:8" x14ac:dyDescent="0.35">
      <c r="B130" s="1" t="s">
        <v>140</v>
      </c>
      <c r="E130" s="10"/>
      <c r="F130" s="26"/>
      <c r="G130" s="4"/>
      <c r="H130" s="4"/>
    </row>
    <row r="131" spans="1:8" x14ac:dyDescent="0.35">
      <c r="E131" s="10"/>
      <c r="F131" s="26"/>
      <c r="G131" s="4"/>
      <c r="H131" s="4"/>
    </row>
    <row r="132" spans="1:8" x14ac:dyDescent="0.35">
      <c r="E132" s="10"/>
      <c r="F132" s="26"/>
      <c r="G132" s="4"/>
      <c r="H132" s="4"/>
    </row>
    <row r="133" spans="1:8" x14ac:dyDescent="0.35">
      <c r="E133" s="10"/>
      <c r="F133" s="26"/>
      <c r="G133" s="4"/>
      <c r="H133" s="4"/>
    </row>
    <row r="134" spans="1:8" x14ac:dyDescent="0.35">
      <c r="E134" s="10"/>
      <c r="F134" s="26"/>
      <c r="G134" s="4"/>
      <c r="H134" s="4"/>
    </row>
    <row r="135" spans="1:8" x14ac:dyDescent="0.35">
      <c r="E135" s="10"/>
      <c r="F135" s="26"/>
      <c r="G135" s="4"/>
      <c r="H135" s="4"/>
    </row>
    <row r="136" spans="1:8" x14ac:dyDescent="0.35">
      <c r="E136" s="10"/>
      <c r="F136" s="26"/>
      <c r="G136" s="4"/>
      <c r="H136" s="4"/>
    </row>
    <row r="137" spans="1:8" x14ac:dyDescent="0.35">
      <c r="E137" s="10"/>
      <c r="F137" s="26"/>
      <c r="G137" s="4"/>
      <c r="H137" s="4"/>
    </row>
    <row r="138" spans="1:8" x14ac:dyDescent="0.35">
      <c r="E138" s="10"/>
      <c r="F138" s="26"/>
      <c r="G138" s="4"/>
      <c r="H138" s="4"/>
    </row>
    <row r="139" spans="1:8" x14ac:dyDescent="0.35">
      <c r="E139" s="10"/>
      <c r="F139" s="26"/>
      <c r="G139" s="4"/>
      <c r="H139" s="4"/>
    </row>
    <row r="140" spans="1:8" x14ac:dyDescent="0.35">
      <c r="E140" s="10"/>
      <c r="F140" s="26"/>
      <c r="G140" s="4"/>
      <c r="H140" s="4"/>
    </row>
    <row r="141" spans="1:8" x14ac:dyDescent="0.35">
      <c r="E141" s="10"/>
      <c r="F141" s="26"/>
      <c r="G141" s="4"/>
      <c r="H141" s="9">
        <f>SUM(H126:H127)</f>
        <v>0</v>
      </c>
    </row>
    <row r="142" spans="1:8" x14ac:dyDescent="0.35">
      <c r="E142" s="10"/>
      <c r="F142" s="26"/>
      <c r="G142" s="4"/>
      <c r="H142" s="9"/>
    </row>
    <row r="143" spans="1:8" x14ac:dyDescent="0.35">
      <c r="A143" s="14"/>
      <c r="E143" s="10"/>
      <c r="F143" s="29"/>
      <c r="G143" s="4"/>
      <c r="H143" s="4"/>
    </row>
    <row r="144" spans="1:8" ht="39.75" customHeight="1" x14ac:dyDescent="0.4">
      <c r="A144" s="80" t="s">
        <v>0</v>
      </c>
      <c r="B144" s="80"/>
      <c r="C144" s="80"/>
      <c r="D144" s="80"/>
      <c r="E144" s="80"/>
      <c r="F144" s="80"/>
      <c r="G144" s="80"/>
      <c r="H144" s="4"/>
    </row>
    <row r="145" spans="1:9" ht="33" customHeight="1" x14ac:dyDescent="0.4">
      <c r="A145" s="40" t="s">
        <v>35</v>
      </c>
      <c r="B145" s="11"/>
      <c r="C145" s="11"/>
      <c r="D145" s="11"/>
      <c r="E145" s="73" t="s">
        <v>2</v>
      </c>
      <c r="F145" s="13">
        <f>SUM(F146+D178+D273)</f>
        <v>7844160</v>
      </c>
      <c r="G145" s="39" t="s">
        <v>3</v>
      </c>
      <c r="H145" s="4"/>
    </row>
    <row r="146" spans="1:9" ht="26.25" customHeight="1" x14ac:dyDescent="0.35">
      <c r="A146" s="40" t="s">
        <v>1</v>
      </c>
      <c r="B146" s="41"/>
      <c r="C146" s="42"/>
      <c r="D146" s="43"/>
      <c r="E146" s="43" t="s">
        <v>2</v>
      </c>
      <c r="F146" s="43">
        <f>SUM(E147)</f>
        <v>6036960</v>
      </c>
      <c r="G146" s="40" t="s">
        <v>3</v>
      </c>
      <c r="H146" s="44"/>
    </row>
    <row r="147" spans="1:9" ht="26.25" customHeight="1" x14ac:dyDescent="0.35">
      <c r="B147" s="14" t="s">
        <v>14</v>
      </c>
      <c r="D147" s="15" t="s">
        <v>2</v>
      </c>
      <c r="E147" s="16">
        <f>SUM(F148+F153+F158+F163+F167+F172)</f>
        <v>6036960</v>
      </c>
      <c r="F147" s="24" t="s">
        <v>3</v>
      </c>
      <c r="G147" s="4"/>
    </row>
    <row r="148" spans="1:9" x14ac:dyDescent="0.35">
      <c r="A148" s="1">
        <v>1</v>
      </c>
      <c r="B148" s="1" t="s">
        <v>36</v>
      </c>
      <c r="D148" s="10"/>
      <c r="E148" s="10" t="s">
        <v>4</v>
      </c>
      <c r="F148" s="4">
        <v>3529740</v>
      </c>
      <c r="G148" s="1" t="s">
        <v>3</v>
      </c>
    </row>
    <row r="149" spans="1:9" x14ac:dyDescent="0.35">
      <c r="B149" s="45" t="s">
        <v>144</v>
      </c>
      <c r="C149" s="45"/>
      <c r="D149" s="45"/>
      <c r="E149" s="46"/>
      <c r="F149" s="46"/>
      <c r="G149" s="46"/>
      <c r="H149" s="45"/>
      <c r="I149" s="47"/>
    </row>
    <row r="150" spans="1:9" x14ac:dyDescent="0.35">
      <c r="B150" s="45" t="s">
        <v>143</v>
      </c>
      <c r="C150" s="45"/>
      <c r="D150" s="45"/>
      <c r="E150" s="46"/>
      <c r="F150" s="46"/>
      <c r="G150" s="46"/>
      <c r="H150" s="45"/>
      <c r="I150" s="47"/>
    </row>
    <row r="151" spans="1:9" x14ac:dyDescent="0.35">
      <c r="B151" s="48" t="s">
        <v>141</v>
      </c>
      <c r="C151" s="49"/>
      <c r="D151" s="49"/>
      <c r="E151" s="50"/>
      <c r="F151" s="51"/>
      <c r="G151" s="49"/>
      <c r="H151" s="45"/>
      <c r="I151" s="47"/>
    </row>
    <row r="152" spans="1:9" x14ac:dyDescent="0.35">
      <c r="B152" s="48" t="s">
        <v>142</v>
      </c>
      <c r="C152" s="49"/>
      <c r="D152" s="49"/>
      <c r="E152" s="50"/>
      <c r="F152" s="51"/>
      <c r="G152" s="49"/>
      <c r="H152" s="45"/>
      <c r="I152" s="47"/>
    </row>
    <row r="153" spans="1:9" x14ac:dyDescent="0.35">
      <c r="A153" s="1">
        <v>2</v>
      </c>
      <c r="B153" s="1" t="s">
        <v>5</v>
      </c>
      <c r="E153" s="10" t="s">
        <v>4</v>
      </c>
      <c r="F153" s="5">
        <v>103200</v>
      </c>
      <c r="G153" s="4" t="s">
        <v>3</v>
      </c>
    </row>
    <row r="154" spans="1:9" x14ac:dyDescent="0.35">
      <c r="B154" s="45" t="s">
        <v>145</v>
      </c>
      <c r="C154" s="45"/>
      <c r="D154" s="45"/>
      <c r="E154" s="46"/>
      <c r="F154" s="45"/>
      <c r="G154" s="46"/>
      <c r="H154" s="52"/>
    </row>
    <row r="155" spans="1:9" x14ac:dyDescent="0.35">
      <c r="B155" s="45" t="s">
        <v>146</v>
      </c>
      <c r="C155" s="53"/>
      <c r="D155" s="53"/>
      <c r="E155" s="54"/>
      <c r="F155" s="47"/>
      <c r="G155" s="55"/>
      <c r="H155" s="47"/>
    </row>
    <row r="156" spans="1:9" x14ac:dyDescent="0.35">
      <c r="B156" s="48" t="s">
        <v>141</v>
      </c>
      <c r="C156" s="49"/>
      <c r="D156" s="49"/>
      <c r="E156" s="50"/>
      <c r="F156" s="51"/>
      <c r="G156" s="49"/>
      <c r="H156" s="56"/>
    </row>
    <row r="157" spans="1:9" x14ac:dyDescent="0.35">
      <c r="B157" s="48" t="s">
        <v>142</v>
      </c>
      <c r="C157" s="49"/>
      <c r="D157" s="49"/>
      <c r="E157" s="50"/>
      <c r="F157" s="51"/>
      <c r="G157" s="49"/>
      <c r="H157" s="56"/>
    </row>
    <row r="158" spans="1:9" x14ac:dyDescent="0.35">
      <c r="A158" s="1">
        <v>3</v>
      </c>
      <c r="B158" s="2" t="s">
        <v>231</v>
      </c>
      <c r="E158" s="10" t="s">
        <v>4</v>
      </c>
      <c r="F158" s="4">
        <v>67200</v>
      </c>
      <c r="G158" s="1" t="s">
        <v>3</v>
      </c>
      <c r="H158" s="56"/>
    </row>
    <row r="159" spans="1:9" x14ac:dyDescent="0.35">
      <c r="B159" s="1" t="s">
        <v>232</v>
      </c>
      <c r="E159" s="10"/>
    </row>
    <row r="160" spans="1:9" x14ac:dyDescent="0.35">
      <c r="B160" s="1" t="s">
        <v>237</v>
      </c>
      <c r="E160" s="10"/>
    </row>
    <row r="161" spans="1:8" x14ac:dyDescent="0.35">
      <c r="B161" s="49" t="s">
        <v>228</v>
      </c>
      <c r="C161" s="49"/>
      <c r="D161" s="49"/>
      <c r="E161" s="50"/>
      <c r="F161" s="78"/>
      <c r="G161" s="49"/>
    </row>
    <row r="162" spans="1:8" x14ac:dyDescent="0.35">
      <c r="B162" s="49" t="s">
        <v>229</v>
      </c>
      <c r="C162" s="49"/>
      <c r="D162" s="49"/>
      <c r="E162" s="50"/>
      <c r="F162" s="78"/>
      <c r="G162" s="49"/>
    </row>
    <row r="163" spans="1:8" x14ac:dyDescent="0.35">
      <c r="A163" s="1">
        <v>4</v>
      </c>
      <c r="B163" s="1" t="s">
        <v>58</v>
      </c>
      <c r="E163" s="10" t="s">
        <v>4</v>
      </c>
      <c r="F163" s="6">
        <v>262200</v>
      </c>
      <c r="G163" s="4" t="s">
        <v>3</v>
      </c>
    </row>
    <row r="164" spans="1:8" x14ac:dyDescent="0.35">
      <c r="B164" s="53" t="s">
        <v>230</v>
      </c>
      <c r="C164" s="53"/>
      <c r="D164" s="53"/>
      <c r="E164" s="54"/>
      <c r="F164" s="57"/>
      <c r="G164" s="54"/>
      <c r="H164" s="52"/>
    </row>
    <row r="165" spans="1:8" x14ac:dyDescent="0.35">
      <c r="B165" s="48" t="s">
        <v>141</v>
      </c>
      <c r="C165" s="49"/>
      <c r="D165" s="49"/>
      <c r="E165" s="50"/>
      <c r="F165" s="51"/>
      <c r="G165" s="49"/>
      <c r="H165" s="53"/>
    </row>
    <row r="166" spans="1:8" x14ac:dyDescent="0.35">
      <c r="B166" s="48" t="s">
        <v>142</v>
      </c>
      <c r="C166" s="49"/>
      <c r="D166" s="49"/>
      <c r="E166" s="50"/>
      <c r="F166" s="51"/>
      <c r="G166" s="49"/>
      <c r="H166" s="53"/>
    </row>
    <row r="167" spans="1:8" x14ac:dyDescent="0.35">
      <c r="A167" s="1">
        <v>5</v>
      </c>
      <c r="B167" s="1" t="s">
        <v>15</v>
      </c>
      <c r="D167" s="10"/>
      <c r="E167" s="10" t="s">
        <v>4</v>
      </c>
      <c r="F167" s="4">
        <v>1992000</v>
      </c>
      <c r="G167" s="1" t="s">
        <v>3</v>
      </c>
    </row>
    <row r="168" spans="1:8" x14ac:dyDescent="0.35">
      <c r="B168" s="45" t="s">
        <v>147</v>
      </c>
      <c r="C168" s="45"/>
      <c r="D168" s="45"/>
      <c r="E168" s="46"/>
      <c r="F168" s="45"/>
      <c r="G168" s="46"/>
      <c r="H168" s="52"/>
    </row>
    <row r="169" spans="1:8" x14ac:dyDescent="0.35">
      <c r="B169" s="45" t="s">
        <v>148</v>
      </c>
      <c r="C169" s="45"/>
      <c r="D169" s="45"/>
      <c r="E169" s="46"/>
      <c r="F169" s="45"/>
      <c r="G169" s="45"/>
      <c r="H169" s="53"/>
    </row>
    <row r="170" spans="1:8" x14ac:dyDescent="0.35">
      <c r="B170" s="48" t="s">
        <v>141</v>
      </c>
      <c r="C170" s="49"/>
      <c r="D170" s="49"/>
      <c r="E170" s="50"/>
      <c r="F170" s="51"/>
      <c r="G170" s="49"/>
      <c r="H170" s="48"/>
    </row>
    <row r="171" spans="1:8" x14ac:dyDescent="0.35">
      <c r="B171" s="48" t="s">
        <v>142</v>
      </c>
      <c r="C171" s="49"/>
      <c r="D171" s="49"/>
      <c r="E171" s="50"/>
      <c r="F171" s="51"/>
      <c r="G171" s="49"/>
      <c r="H171" s="48"/>
    </row>
    <row r="172" spans="1:8" x14ac:dyDescent="0.35">
      <c r="A172" s="1">
        <v>6</v>
      </c>
      <c r="B172" s="1" t="s">
        <v>6</v>
      </c>
      <c r="E172" s="10" t="s">
        <v>4</v>
      </c>
      <c r="F172" s="4">
        <v>82620</v>
      </c>
      <c r="G172" s="4" t="s">
        <v>3</v>
      </c>
    </row>
    <row r="173" spans="1:8" x14ac:dyDescent="0.35">
      <c r="B173" s="45" t="s">
        <v>149</v>
      </c>
      <c r="C173" s="45"/>
      <c r="D173" s="45"/>
      <c r="E173" s="46"/>
      <c r="F173" s="45"/>
      <c r="G173" s="45"/>
      <c r="H173" s="53"/>
    </row>
    <row r="174" spans="1:8" x14ac:dyDescent="0.35">
      <c r="B174" s="48" t="s">
        <v>141</v>
      </c>
      <c r="C174" s="49"/>
      <c r="D174" s="49"/>
      <c r="E174" s="50"/>
      <c r="F174" s="51"/>
      <c r="G174" s="49"/>
      <c r="H174" s="53"/>
    </row>
    <row r="175" spans="1:8" x14ac:dyDescent="0.35">
      <c r="B175" s="48" t="s">
        <v>142</v>
      </c>
      <c r="C175" s="49"/>
      <c r="D175" s="49"/>
      <c r="E175" s="50"/>
      <c r="F175" s="51"/>
      <c r="G175" s="49"/>
      <c r="H175" s="53"/>
    </row>
    <row r="176" spans="1:8" x14ac:dyDescent="0.35">
      <c r="B176" s="48"/>
      <c r="C176" s="49"/>
      <c r="D176" s="49"/>
      <c r="E176" s="50"/>
      <c r="F176" s="51"/>
      <c r="G176" s="49"/>
      <c r="H176" s="53"/>
    </row>
    <row r="177" spans="1:8" x14ac:dyDescent="0.35">
      <c r="B177" s="48"/>
      <c r="C177" s="49"/>
      <c r="D177" s="49"/>
      <c r="E177" s="50"/>
      <c r="F177" s="51"/>
      <c r="G177" s="49"/>
      <c r="H177" s="53"/>
    </row>
    <row r="178" spans="1:8" ht="33.75" customHeight="1" x14ac:dyDescent="0.35">
      <c r="A178" s="40" t="s">
        <v>7</v>
      </c>
      <c r="B178" s="41"/>
      <c r="C178" s="42" t="s">
        <v>2</v>
      </c>
      <c r="D178" s="58">
        <f>SUM(F179+E258)</f>
        <v>1707200</v>
      </c>
      <c r="E178" s="40" t="s">
        <v>3</v>
      </c>
      <c r="F178" s="24"/>
      <c r="G178" s="4"/>
    </row>
    <row r="179" spans="1:8" ht="23.25" x14ac:dyDescent="0.35">
      <c r="A179" s="14"/>
      <c r="B179" s="40" t="s">
        <v>150</v>
      </c>
      <c r="C179" s="42"/>
      <c r="D179" s="58"/>
      <c r="E179" s="42" t="s">
        <v>2</v>
      </c>
      <c r="F179" s="58">
        <f>SUM(F180+E193+E230)</f>
        <v>1692200</v>
      </c>
      <c r="G179" s="58" t="s">
        <v>3</v>
      </c>
    </row>
    <row r="180" spans="1:8" x14ac:dyDescent="0.35">
      <c r="B180" s="14" t="s">
        <v>80</v>
      </c>
      <c r="D180" s="15"/>
      <c r="E180" s="15" t="s">
        <v>2</v>
      </c>
      <c r="F180" s="17">
        <f>SUM(F181+F186+F189)</f>
        <v>106000</v>
      </c>
      <c r="G180" s="24" t="s">
        <v>3</v>
      </c>
    </row>
    <row r="181" spans="1:8" x14ac:dyDescent="0.35">
      <c r="A181" s="1">
        <v>1</v>
      </c>
      <c r="B181" s="1" t="s">
        <v>8</v>
      </c>
      <c r="E181" s="10" t="s">
        <v>4</v>
      </c>
      <c r="F181" s="4">
        <v>10000</v>
      </c>
      <c r="G181" s="4" t="s">
        <v>3</v>
      </c>
    </row>
    <row r="182" spans="1:8" x14ac:dyDescent="0.35">
      <c r="B182" s="53" t="s">
        <v>151</v>
      </c>
      <c r="C182" s="53"/>
      <c r="D182" s="54"/>
      <c r="E182" s="60"/>
      <c r="F182" s="52"/>
      <c r="G182" s="53"/>
      <c r="H182" s="53"/>
    </row>
    <row r="183" spans="1:8" x14ac:dyDescent="0.35">
      <c r="B183" s="53" t="s">
        <v>152</v>
      </c>
      <c r="C183" s="53"/>
      <c r="D183" s="54"/>
      <c r="E183" s="60"/>
      <c r="F183" s="52"/>
      <c r="G183" s="54"/>
      <c r="H183" s="52"/>
    </row>
    <row r="184" spans="1:8" x14ac:dyDescent="0.35">
      <c r="B184" s="48" t="s">
        <v>153</v>
      </c>
      <c r="C184" s="48"/>
      <c r="D184" s="61"/>
      <c r="E184" s="62"/>
      <c r="F184" s="63"/>
      <c r="G184" s="61"/>
      <c r="H184" s="63"/>
    </row>
    <row r="185" spans="1:8" x14ac:dyDescent="0.35">
      <c r="B185" s="48" t="s">
        <v>154</v>
      </c>
      <c r="C185" s="48"/>
      <c r="D185" s="61"/>
      <c r="E185" s="62"/>
      <c r="F185" s="63"/>
      <c r="G185" s="61"/>
      <c r="H185" s="63"/>
    </row>
    <row r="186" spans="1:8" x14ac:dyDescent="0.35">
      <c r="A186" s="1">
        <v>2</v>
      </c>
      <c r="B186" s="1" t="s">
        <v>10</v>
      </c>
      <c r="E186" s="10" t="s">
        <v>4</v>
      </c>
      <c r="F186" s="4">
        <v>36000</v>
      </c>
      <c r="G186" s="4" t="s">
        <v>3</v>
      </c>
    </row>
    <row r="187" spans="1:8" x14ac:dyDescent="0.35">
      <c r="B187" s="64" t="s">
        <v>155</v>
      </c>
      <c r="C187" s="2"/>
      <c r="D187" s="2"/>
      <c r="E187" s="3"/>
      <c r="F187" s="2"/>
      <c r="G187" s="2"/>
      <c r="H187" s="2"/>
    </row>
    <row r="188" spans="1:8" x14ac:dyDescent="0.35">
      <c r="B188" s="65" t="s">
        <v>156</v>
      </c>
      <c r="C188" s="2"/>
      <c r="D188" s="2"/>
      <c r="E188" s="3"/>
      <c r="F188" s="2"/>
      <c r="G188" s="2"/>
      <c r="H188" s="2"/>
    </row>
    <row r="189" spans="1:8" x14ac:dyDescent="0.35">
      <c r="A189" s="1">
        <v>3</v>
      </c>
      <c r="B189" s="53" t="s">
        <v>157</v>
      </c>
      <c r="E189" s="10"/>
      <c r="F189" s="4">
        <v>60000</v>
      </c>
      <c r="G189" s="4" t="s">
        <v>3</v>
      </c>
    </row>
    <row r="190" spans="1:8" x14ac:dyDescent="0.35">
      <c r="B190" s="53" t="s">
        <v>158</v>
      </c>
      <c r="C190" s="53"/>
      <c r="D190" s="53"/>
      <c r="E190" s="54"/>
      <c r="F190" s="53"/>
      <c r="G190" s="53"/>
      <c r="H190" s="53"/>
    </row>
    <row r="191" spans="1:8" x14ac:dyDescent="0.35">
      <c r="B191" s="48" t="s">
        <v>159</v>
      </c>
      <c r="C191" s="53"/>
      <c r="D191" s="53"/>
      <c r="E191" s="54"/>
      <c r="F191" s="53"/>
      <c r="G191" s="53"/>
      <c r="H191" s="53"/>
    </row>
    <row r="192" spans="1:8" x14ac:dyDescent="0.35">
      <c r="B192" s="48" t="s">
        <v>160</v>
      </c>
      <c r="C192" s="48"/>
      <c r="D192" s="48"/>
      <c r="E192" s="61"/>
      <c r="F192" s="48"/>
      <c r="G192" s="48"/>
      <c r="H192" s="48"/>
    </row>
    <row r="193" spans="1:9" ht="24" customHeight="1" x14ac:dyDescent="0.35">
      <c r="B193" s="14" t="s">
        <v>16</v>
      </c>
      <c r="C193" s="20"/>
      <c r="D193" s="16" t="s">
        <v>2</v>
      </c>
      <c r="E193" s="19">
        <f>SUM(E194+F213+F225)</f>
        <v>801200</v>
      </c>
      <c r="F193" s="17" t="s">
        <v>3</v>
      </c>
      <c r="G193" s="24"/>
    </row>
    <row r="194" spans="1:9" x14ac:dyDescent="0.35">
      <c r="B194" s="14" t="s">
        <v>17</v>
      </c>
      <c r="D194" s="15" t="s">
        <v>2</v>
      </c>
      <c r="E194" s="19">
        <f>SUM(F195+F202)</f>
        <v>401200</v>
      </c>
      <c r="F194" s="67" t="s">
        <v>3</v>
      </c>
      <c r="G194" s="24"/>
    </row>
    <row r="195" spans="1:9" x14ac:dyDescent="0.35">
      <c r="A195" s="1">
        <v>1</v>
      </c>
      <c r="B195" s="1" t="s">
        <v>86</v>
      </c>
      <c r="E195" s="10" t="s">
        <v>4</v>
      </c>
      <c r="F195" s="4">
        <v>295200</v>
      </c>
      <c r="G195" s="4" t="s">
        <v>3</v>
      </c>
    </row>
    <row r="196" spans="1:9" x14ac:dyDescent="0.35">
      <c r="B196" s="1" t="s">
        <v>166</v>
      </c>
      <c r="E196" s="10"/>
      <c r="F196" s="4"/>
      <c r="G196" s="4"/>
    </row>
    <row r="197" spans="1:9" x14ac:dyDescent="0.35">
      <c r="B197" s="49" t="s">
        <v>161</v>
      </c>
      <c r="C197" s="49"/>
      <c r="D197" s="49"/>
      <c r="E197" s="50"/>
      <c r="F197" s="49"/>
      <c r="G197" s="49"/>
      <c r="H197" s="49"/>
      <c r="I197" s="49"/>
    </row>
    <row r="198" spans="1:9" x14ac:dyDescent="0.35">
      <c r="B198" s="66" t="s">
        <v>162</v>
      </c>
      <c r="C198" s="49"/>
      <c r="D198" s="49"/>
      <c r="E198" s="50"/>
      <c r="F198" s="49"/>
      <c r="G198" s="49"/>
      <c r="H198" s="49"/>
      <c r="I198" s="49"/>
    </row>
    <row r="199" spans="1:9" x14ac:dyDescent="0.35">
      <c r="B199" s="66" t="s">
        <v>163</v>
      </c>
      <c r="C199" s="49"/>
      <c r="D199" s="49"/>
      <c r="E199" s="50"/>
      <c r="F199" s="49"/>
      <c r="G199" s="49"/>
      <c r="H199" s="49"/>
      <c r="I199" s="49"/>
    </row>
    <row r="200" spans="1:9" x14ac:dyDescent="0.35">
      <c r="B200" s="66" t="s">
        <v>164</v>
      </c>
      <c r="C200" s="49"/>
      <c r="D200" s="49"/>
      <c r="E200" s="50"/>
      <c r="F200" s="49"/>
      <c r="G200" s="49"/>
      <c r="H200" s="49"/>
      <c r="I200" s="49"/>
    </row>
    <row r="201" spans="1:9" x14ac:dyDescent="0.35">
      <c r="B201" s="66" t="s">
        <v>165</v>
      </c>
      <c r="C201" s="49"/>
      <c r="D201" s="49"/>
      <c r="E201" s="50"/>
      <c r="F201" s="49"/>
      <c r="G201" s="49"/>
      <c r="H201" s="49"/>
      <c r="I201" s="49"/>
    </row>
    <row r="202" spans="1:9" x14ac:dyDescent="0.35">
      <c r="A202" s="1">
        <v>2</v>
      </c>
      <c r="B202" s="2" t="s">
        <v>176</v>
      </c>
      <c r="C202" s="7"/>
      <c r="E202" s="10" t="s">
        <v>4</v>
      </c>
      <c r="F202" s="4">
        <v>106000</v>
      </c>
      <c r="G202" s="4" t="s">
        <v>3</v>
      </c>
    </row>
    <row r="203" spans="1:9" x14ac:dyDescent="0.35">
      <c r="B203" s="53" t="s">
        <v>167</v>
      </c>
      <c r="C203" s="54"/>
      <c r="D203" s="53"/>
      <c r="E203" s="60"/>
      <c r="F203" s="52"/>
      <c r="G203" s="53"/>
      <c r="H203" s="53"/>
      <c r="I203" s="53"/>
    </row>
    <row r="204" spans="1:9" x14ac:dyDescent="0.35">
      <c r="B204" s="53" t="s">
        <v>168</v>
      </c>
      <c r="C204" s="54"/>
      <c r="D204" s="53"/>
      <c r="E204" s="60"/>
      <c r="F204" s="52"/>
      <c r="G204" s="53"/>
      <c r="H204" s="53"/>
      <c r="I204" s="53"/>
    </row>
    <row r="205" spans="1:9" x14ac:dyDescent="0.35">
      <c r="B205" s="53" t="s">
        <v>169</v>
      </c>
      <c r="C205" s="54"/>
      <c r="D205" s="53"/>
      <c r="E205" s="60"/>
      <c r="F205" s="52"/>
      <c r="G205" s="53"/>
      <c r="H205" s="53"/>
      <c r="I205" s="53"/>
    </row>
    <row r="206" spans="1:9" x14ac:dyDescent="0.35">
      <c r="B206" s="53" t="s">
        <v>170</v>
      </c>
      <c r="C206" s="54"/>
      <c r="D206" s="53"/>
      <c r="E206" s="60"/>
      <c r="F206" s="52"/>
      <c r="G206" s="53"/>
      <c r="H206" s="53"/>
      <c r="I206" s="53"/>
    </row>
    <row r="207" spans="1:9" x14ac:dyDescent="0.35">
      <c r="B207" s="48" t="s">
        <v>171</v>
      </c>
      <c r="C207" s="61"/>
      <c r="D207" s="48"/>
      <c r="E207" s="62"/>
      <c r="F207" s="63"/>
      <c r="G207" s="48"/>
      <c r="H207" s="48"/>
      <c r="I207" s="48"/>
    </row>
    <row r="208" spans="1:9" x14ac:dyDescent="0.35">
      <c r="B208" s="48" t="s">
        <v>172</v>
      </c>
      <c r="C208" s="61"/>
      <c r="D208" s="48"/>
      <c r="E208" s="62"/>
      <c r="F208" s="63"/>
      <c r="G208" s="48"/>
      <c r="H208" s="48"/>
      <c r="I208" s="48"/>
    </row>
    <row r="209" spans="1:9" x14ac:dyDescent="0.35">
      <c r="B209" s="48" t="s">
        <v>173</v>
      </c>
      <c r="C209" s="61"/>
      <c r="D209" s="48"/>
      <c r="E209" s="62"/>
      <c r="F209" s="63"/>
      <c r="G209" s="48"/>
      <c r="H209" s="48"/>
      <c r="I209" s="48"/>
    </row>
    <row r="210" spans="1:9" x14ac:dyDescent="0.35">
      <c r="B210" s="48" t="s">
        <v>174</v>
      </c>
      <c r="C210" s="61"/>
      <c r="D210" s="48"/>
      <c r="E210" s="62"/>
      <c r="F210" s="63"/>
      <c r="G210" s="48"/>
      <c r="H210" s="48"/>
      <c r="I210" s="48"/>
    </row>
    <row r="211" spans="1:9" x14ac:dyDescent="0.35">
      <c r="B211" s="48" t="s">
        <v>175</v>
      </c>
      <c r="C211" s="61"/>
      <c r="D211" s="48"/>
      <c r="E211" s="62"/>
      <c r="F211" s="63"/>
      <c r="G211" s="48"/>
      <c r="H211" s="48"/>
      <c r="I211" s="48"/>
    </row>
    <row r="212" spans="1:9" x14ac:dyDescent="0.35">
      <c r="B212" s="48"/>
      <c r="C212" s="61"/>
      <c r="D212" s="48"/>
      <c r="E212" s="62"/>
      <c r="F212" s="63"/>
      <c r="G212" s="48"/>
      <c r="H212" s="48"/>
      <c r="I212" s="48"/>
    </row>
    <row r="213" spans="1:9" ht="27.75" customHeight="1" x14ac:dyDescent="0.35">
      <c r="A213" s="82" t="s">
        <v>186</v>
      </c>
      <c r="B213" s="82"/>
      <c r="C213" s="82"/>
      <c r="D213" s="82"/>
      <c r="E213" s="82"/>
      <c r="F213" s="17">
        <f>SUM(F214+F220)</f>
        <v>50000</v>
      </c>
      <c r="G213" s="24" t="s">
        <v>3</v>
      </c>
    </row>
    <row r="214" spans="1:9" x14ac:dyDescent="0.35">
      <c r="A214" s="1">
        <v>1</v>
      </c>
      <c r="B214" s="2" t="s">
        <v>177</v>
      </c>
      <c r="E214" s="10" t="s">
        <v>4</v>
      </c>
      <c r="F214" s="5">
        <v>30000</v>
      </c>
      <c r="G214" s="4" t="s">
        <v>3</v>
      </c>
    </row>
    <row r="215" spans="1:9" x14ac:dyDescent="0.35">
      <c r="B215" s="53" t="s">
        <v>178</v>
      </c>
      <c r="C215" s="53"/>
      <c r="D215" s="53"/>
      <c r="E215" s="54"/>
      <c r="F215" s="53"/>
      <c r="G215" s="54"/>
      <c r="H215" s="52"/>
      <c r="I215" s="53"/>
    </row>
    <row r="216" spans="1:9" x14ac:dyDescent="0.35">
      <c r="B216" s="53" t="s">
        <v>179</v>
      </c>
      <c r="C216" s="53"/>
      <c r="D216" s="53"/>
      <c r="E216" s="54"/>
      <c r="F216" s="53"/>
      <c r="G216" s="54"/>
      <c r="H216" s="52"/>
      <c r="I216" s="53"/>
    </row>
    <row r="217" spans="1:9" x14ac:dyDescent="0.35">
      <c r="B217" s="48" t="s">
        <v>180</v>
      </c>
      <c r="C217" s="48"/>
      <c r="D217" s="48"/>
      <c r="E217" s="61"/>
      <c r="F217" s="48"/>
      <c r="G217" s="61"/>
      <c r="H217" s="63"/>
      <c r="I217" s="48"/>
    </row>
    <row r="218" spans="1:9" x14ac:dyDescent="0.35">
      <c r="B218" s="48" t="s">
        <v>181</v>
      </c>
      <c r="C218" s="48"/>
      <c r="D218" s="48"/>
      <c r="E218" s="61"/>
      <c r="F218" s="48"/>
      <c r="G218" s="61"/>
      <c r="H218" s="63"/>
      <c r="I218" s="48"/>
    </row>
    <row r="219" spans="1:9" x14ac:dyDescent="0.35">
      <c r="B219" s="48" t="s">
        <v>182</v>
      </c>
      <c r="C219" s="48"/>
      <c r="D219" s="48"/>
      <c r="E219" s="61"/>
      <c r="F219" s="48"/>
      <c r="G219" s="61"/>
      <c r="H219" s="63"/>
      <c r="I219" s="48"/>
    </row>
    <row r="220" spans="1:9" x14ac:dyDescent="0.35">
      <c r="A220" s="1">
        <v>2</v>
      </c>
      <c r="B220" s="1" t="s">
        <v>108</v>
      </c>
      <c r="E220" s="10" t="s">
        <v>4</v>
      </c>
      <c r="F220" s="4">
        <v>20000</v>
      </c>
      <c r="G220" s="4" t="s">
        <v>3</v>
      </c>
    </row>
    <row r="221" spans="1:9" x14ac:dyDescent="0.35">
      <c r="B221" s="53" t="s">
        <v>183</v>
      </c>
      <c r="C221" s="53"/>
      <c r="D221" s="54"/>
      <c r="E221" s="53"/>
      <c r="F221" s="53"/>
      <c r="G221" s="53"/>
      <c r="H221" s="52"/>
    </row>
    <row r="222" spans="1:9" x14ac:dyDescent="0.35">
      <c r="B222" s="48" t="s">
        <v>184</v>
      </c>
      <c r="C222" s="48"/>
      <c r="D222" s="61"/>
      <c r="E222" s="48"/>
      <c r="F222" s="48"/>
      <c r="G222" s="48"/>
      <c r="H222" s="63"/>
    </row>
    <row r="223" spans="1:9" x14ac:dyDescent="0.35">
      <c r="B223" s="48" t="s">
        <v>185</v>
      </c>
      <c r="C223" s="48"/>
      <c r="D223" s="61"/>
      <c r="E223" s="48"/>
      <c r="F223" s="48"/>
      <c r="G223" s="48"/>
      <c r="H223" s="63"/>
    </row>
    <row r="224" spans="1:9" ht="23.25" x14ac:dyDescent="0.35">
      <c r="B224" s="68" t="s">
        <v>187</v>
      </c>
      <c r="C224" s="68"/>
      <c r="D224" s="68"/>
      <c r="E224" s="69"/>
      <c r="F224" s="4"/>
      <c r="G224" s="4"/>
    </row>
    <row r="225" spans="1:15" x14ac:dyDescent="0.35">
      <c r="B225" s="14" t="s">
        <v>188</v>
      </c>
      <c r="D225" s="10"/>
      <c r="E225" s="69" t="s">
        <v>2</v>
      </c>
      <c r="F225" s="17">
        <v>350000</v>
      </c>
      <c r="G225" s="24" t="s">
        <v>3</v>
      </c>
    </row>
    <row r="226" spans="1:15" x14ac:dyDescent="0.35">
      <c r="B226" s="53" t="s">
        <v>189</v>
      </c>
      <c r="C226" s="53"/>
      <c r="D226" s="53"/>
      <c r="E226" s="54"/>
      <c r="F226" s="53"/>
      <c r="G226" s="54"/>
      <c r="H226" s="52"/>
    </row>
    <row r="227" spans="1:15" x14ac:dyDescent="0.35">
      <c r="B227" s="48" t="s">
        <v>190</v>
      </c>
      <c r="C227" s="48"/>
      <c r="D227" s="48"/>
      <c r="E227" s="61"/>
      <c r="F227" s="48"/>
      <c r="G227" s="61"/>
      <c r="H227" s="63"/>
    </row>
    <row r="228" spans="1:15" x14ac:dyDescent="0.35">
      <c r="B228" s="48" t="s">
        <v>171</v>
      </c>
      <c r="C228" s="48"/>
      <c r="D228" s="48"/>
      <c r="E228" s="61"/>
      <c r="F228" s="48"/>
      <c r="G228" s="61"/>
      <c r="H228" s="63"/>
    </row>
    <row r="229" spans="1:15" x14ac:dyDescent="0.35">
      <c r="B229" s="48" t="s">
        <v>191</v>
      </c>
      <c r="C229" s="48"/>
      <c r="D229" s="48"/>
      <c r="E229" s="61"/>
      <c r="F229" s="48"/>
      <c r="G229" s="61"/>
      <c r="H229" s="63"/>
    </row>
    <row r="230" spans="1:15" ht="20.25" customHeight="1" x14ac:dyDescent="0.35">
      <c r="B230" s="40" t="s">
        <v>20</v>
      </c>
      <c r="C230" s="40"/>
      <c r="D230" s="42" t="s">
        <v>2</v>
      </c>
      <c r="E230" s="58">
        <f>SUM(F231:F257)</f>
        <v>785000</v>
      </c>
      <c r="F230" s="59" t="s">
        <v>3</v>
      </c>
      <c r="G230" s="4"/>
    </row>
    <row r="231" spans="1:15" x14ac:dyDescent="0.35">
      <c r="A231" s="1">
        <v>1</v>
      </c>
      <c r="B231" s="1" t="s">
        <v>114</v>
      </c>
      <c r="E231" s="10" t="s">
        <v>4</v>
      </c>
      <c r="F231" s="4">
        <v>30000</v>
      </c>
      <c r="G231" s="4" t="s">
        <v>3</v>
      </c>
    </row>
    <row r="232" spans="1:15" x14ac:dyDescent="0.35">
      <c r="A232" s="70"/>
      <c r="B232" s="53" t="s">
        <v>192</v>
      </c>
      <c r="C232" s="53"/>
      <c r="D232" s="53"/>
      <c r="E232" s="54"/>
      <c r="F232" s="53"/>
      <c r="G232" s="53"/>
      <c r="H232" s="53"/>
      <c r="J232" s="53"/>
      <c r="K232" s="54"/>
      <c r="L232" s="53"/>
      <c r="M232" s="53"/>
      <c r="N232" s="53"/>
    </row>
    <row r="233" spans="1:15" x14ac:dyDescent="0.35">
      <c r="A233" s="70"/>
      <c r="B233" s="53" t="s">
        <v>194</v>
      </c>
      <c r="C233" s="53"/>
      <c r="D233" s="53"/>
      <c r="E233" s="54"/>
      <c r="F233" s="53"/>
      <c r="G233" s="53"/>
      <c r="H233" s="53"/>
      <c r="I233" s="49"/>
      <c r="J233" s="53"/>
      <c r="K233" s="54"/>
      <c r="L233" s="53"/>
      <c r="M233" s="53"/>
      <c r="N233" s="53"/>
      <c r="O233" s="49"/>
    </row>
    <row r="234" spans="1:15" x14ac:dyDescent="0.35">
      <c r="A234" s="70"/>
      <c r="B234" s="48" t="s">
        <v>171</v>
      </c>
      <c r="C234" s="48"/>
      <c r="D234" s="48"/>
      <c r="E234" s="61"/>
      <c r="F234" s="48"/>
      <c r="G234" s="48"/>
      <c r="H234" s="48"/>
      <c r="I234" s="49"/>
      <c r="K234" s="54"/>
      <c r="L234" s="53"/>
      <c r="M234" s="53"/>
      <c r="N234" s="53"/>
      <c r="O234" s="49"/>
    </row>
    <row r="235" spans="1:15" x14ac:dyDescent="0.35">
      <c r="A235" s="70"/>
      <c r="B235" s="48" t="s">
        <v>193</v>
      </c>
      <c r="C235" s="48"/>
      <c r="D235" s="48"/>
      <c r="E235" s="61"/>
      <c r="F235" s="48"/>
      <c r="G235" s="48"/>
      <c r="H235" s="48"/>
      <c r="I235" s="49"/>
      <c r="K235" s="61"/>
      <c r="L235" s="48"/>
      <c r="M235" s="48"/>
      <c r="N235" s="48"/>
      <c r="O235" s="49"/>
    </row>
    <row r="236" spans="1:15" x14ac:dyDescent="0.35">
      <c r="A236" s="1">
        <v>2</v>
      </c>
      <c r="B236" s="1" t="s">
        <v>116</v>
      </c>
      <c r="E236" s="10" t="s">
        <v>4</v>
      </c>
      <c r="F236" s="4">
        <v>300000</v>
      </c>
      <c r="G236" s="4" t="s">
        <v>3</v>
      </c>
      <c r="H236" s="48"/>
      <c r="I236" s="48"/>
      <c r="J236" s="48"/>
      <c r="K236" s="61"/>
      <c r="L236" s="48"/>
      <c r="M236" s="48"/>
      <c r="N236" s="48"/>
      <c r="O236" s="49"/>
    </row>
    <row r="237" spans="1:15" x14ac:dyDescent="0.35">
      <c r="A237" s="70"/>
      <c r="B237" s="1" t="s">
        <v>195</v>
      </c>
      <c r="E237" s="10"/>
      <c r="M237" s="10"/>
    </row>
    <row r="238" spans="1:15" x14ac:dyDescent="0.35">
      <c r="A238" s="70"/>
      <c r="B238" s="1" t="s">
        <v>196</v>
      </c>
      <c r="E238" s="10"/>
      <c r="M238" s="10"/>
    </row>
    <row r="239" spans="1:15" x14ac:dyDescent="0.35">
      <c r="A239" s="70"/>
      <c r="B239" s="48" t="s">
        <v>171</v>
      </c>
      <c r="E239" s="10"/>
      <c r="J239" s="48"/>
      <c r="M239" s="10"/>
    </row>
    <row r="240" spans="1:15" x14ac:dyDescent="0.35">
      <c r="A240" s="70"/>
      <c r="B240" s="48" t="s">
        <v>193</v>
      </c>
      <c r="E240" s="10"/>
      <c r="J240" s="48"/>
      <c r="M240" s="10"/>
    </row>
    <row r="241" spans="1:7" x14ac:dyDescent="0.35">
      <c r="A241" s="1">
        <v>3</v>
      </c>
      <c r="B241" s="1" t="s">
        <v>119</v>
      </c>
      <c r="E241" s="10" t="s">
        <v>4</v>
      </c>
      <c r="F241" s="4">
        <v>100000</v>
      </c>
      <c r="G241" s="4" t="s">
        <v>3</v>
      </c>
    </row>
    <row r="242" spans="1:7" x14ac:dyDescent="0.35">
      <c r="A242" s="70"/>
      <c r="B242" s="1" t="s">
        <v>197</v>
      </c>
      <c r="E242" s="10"/>
    </row>
    <row r="243" spans="1:7" x14ac:dyDescent="0.35">
      <c r="A243" s="70"/>
      <c r="B243" s="48" t="s">
        <v>171</v>
      </c>
      <c r="E243" s="10"/>
    </row>
    <row r="244" spans="1:7" x14ac:dyDescent="0.35">
      <c r="A244" s="70"/>
      <c r="B244" s="48" t="s">
        <v>193</v>
      </c>
      <c r="E244" s="10"/>
    </row>
    <row r="245" spans="1:7" x14ac:dyDescent="0.35">
      <c r="A245" s="1">
        <v>4</v>
      </c>
      <c r="B245" s="1" t="s">
        <v>121</v>
      </c>
      <c r="E245" s="10" t="s">
        <v>4</v>
      </c>
      <c r="F245" s="4">
        <v>310000</v>
      </c>
      <c r="G245" s="4" t="s">
        <v>3</v>
      </c>
    </row>
    <row r="246" spans="1:7" x14ac:dyDescent="0.35">
      <c r="A246" s="70"/>
      <c r="B246" s="1" t="s">
        <v>198</v>
      </c>
      <c r="E246" s="10"/>
    </row>
    <row r="247" spans="1:7" x14ac:dyDescent="0.35">
      <c r="A247" s="70"/>
      <c r="B247" s="48" t="s">
        <v>171</v>
      </c>
      <c r="E247" s="10"/>
    </row>
    <row r="248" spans="1:7" x14ac:dyDescent="0.35">
      <c r="A248" s="70"/>
      <c r="B248" s="48" t="s">
        <v>193</v>
      </c>
      <c r="E248" s="10"/>
    </row>
    <row r="249" spans="1:7" x14ac:dyDescent="0.35">
      <c r="A249" s="1">
        <v>5</v>
      </c>
      <c r="B249" s="1" t="s">
        <v>123</v>
      </c>
      <c r="E249" s="10" t="s">
        <v>4</v>
      </c>
      <c r="F249" s="4">
        <v>20000</v>
      </c>
      <c r="G249" s="4" t="s">
        <v>3</v>
      </c>
    </row>
    <row r="250" spans="1:7" x14ac:dyDescent="0.35">
      <c r="A250" s="70"/>
      <c r="B250" s="2" t="s">
        <v>200</v>
      </c>
      <c r="C250" s="2"/>
      <c r="D250" s="2"/>
      <c r="E250" s="3"/>
      <c r="F250" s="72"/>
      <c r="G250" s="71"/>
    </row>
    <row r="251" spans="1:7" x14ac:dyDescent="0.35">
      <c r="A251" s="70"/>
      <c r="B251" s="2" t="s">
        <v>201</v>
      </c>
      <c r="C251" s="2"/>
      <c r="D251" s="2"/>
      <c r="E251" s="3"/>
      <c r="F251" s="72"/>
      <c r="G251" s="71"/>
    </row>
    <row r="252" spans="1:7" x14ac:dyDescent="0.35">
      <c r="A252" s="70"/>
      <c r="B252" s="48" t="s">
        <v>171</v>
      </c>
      <c r="E252" s="10"/>
      <c r="G252" s="71"/>
    </row>
    <row r="253" spans="1:7" x14ac:dyDescent="0.35">
      <c r="A253" s="70"/>
      <c r="B253" s="48" t="s">
        <v>193</v>
      </c>
      <c r="E253" s="10"/>
      <c r="G253" s="71"/>
    </row>
    <row r="254" spans="1:7" x14ac:dyDescent="0.35">
      <c r="A254" s="1">
        <v>6</v>
      </c>
      <c r="B254" s="1" t="s">
        <v>125</v>
      </c>
      <c r="E254" s="10" t="s">
        <v>4</v>
      </c>
      <c r="F254" s="5">
        <v>25000</v>
      </c>
      <c r="G254" s="4" t="s">
        <v>3</v>
      </c>
    </row>
    <row r="255" spans="1:7" x14ac:dyDescent="0.35">
      <c r="B255" s="1" t="s">
        <v>199</v>
      </c>
      <c r="E255" s="10"/>
    </row>
    <row r="256" spans="1:7" x14ac:dyDescent="0.35">
      <c r="B256" s="48" t="s">
        <v>171</v>
      </c>
      <c r="E256" s="10"/>
    </row>
    <row r="257" spans="1:8" x14ac:dyDescent="0.35">
      <c r="B257" s="48" t="s">
        <v>193</v>
      </c>
      <c r="E257" s="10"/>
    </row>
    <row r="258" spans="1:8" ht="30" customHeight="1" x14ac:dyDescent="0.35">
      <c r="B258" s="68" t="s">
        <v>29</v>
      </c>
      <c r="C258" s="41"/>
      <c r="D258" s="42" t="s">
        <v>2</v>
      </c>
      <c r="E258" s="58">
        <f>SUM(F259:F267)</f>
        <v>15000</v>
      </c>
      <c r="F258" s="59" t="s">
        <v>3</v>
      </c>
      <c r="G258" s="4"/>
    </row>
    <row r="259" spans="1:8" x14ac:dyDescent="0.35">
      <c r="A259" s="1">
        <v>1</v>
      </c>
      <c r="B259" s="1" t="s">
        <v>128</v>
      </c>
      <c r="E259" s="10" t="s">
        <v>4</v>
      </c>
      <c r="F259" s="4">
        <v>2000</v>
      </c>
      <c r="G259" s="4" t="s">
        <v>3</v>
      </c>
    </row>
    <row r="260" spans="1:8" x14ac:dyDescent="0.35">
      <c r="B260" s="1" t="s">
        <v>129</v>
      </c>
      <c r="E260" s="10"/>
      <c r="F260" s="4"/>
      <c r="G260" s="4"/>
    </row>
    <row r="261" spans="1:8" x14ac:dyDescent="0.35">
      <c r="B261" s="48" t="s">
        <v>171</v>
      </c>
      <c r="E261" s="10"/>
      <c r="G261" s="4"/>
    </row>
    <row r="262" spans="1:8" x14ac:dyDescent="0.35">
      <c r="B262" s="48" t="s">
        <v>193</v>
      </c>
      <c r="E262" s="10"/>
      <c r="G262" s="4"/>
    </row>
    <row r="263" spans="1:8" x14ac:dyDescent="0.35">
      <c r="A263" s="1">
        <v>2</v>
      </c>
      <c r="B263" s="1" t="s">
        <v>130</v>
      </c>
      <c r="E263" s="10" t="s">
        <v>4</v>
      </c>
      <c r="F263" s="4">
        <v>1000</v>
      </c>
      <c r="G263" s="4" t="s">
        <v>3</v>
      </c>
    </row>
    <row r="264" spans="1:8" x14ac:dyDescent="0.35">
      <c r="B264" s="1" t="s">
        <v>131</v>
      </c>
      <c r="E264" s="10"/>
      <c r="F264" s="4"/>
      <c r="G264" s="4"/>
    </row>
    <row r="265" spans="1:8" x14ac:dyDescent="0.35">
      <c r="B265" s="48" t="s">
        <v>171</v>
      </c>
      <c r="E265" s="10"/>
      <c r="G265" s="4"/>
    </row>
    <row r="266" spans="1:8" x14ac:dyDescent="0.35">
      <c r="B266" s="48" t="s">
        <v>193</v>
      </c>
      <c r="E266" s="10"/>
      <c r="G266" s="4"/>
    </row>
    <row r="267" spans="1:8" x14ac:dyDescent="0.35">
      <c r="A267" s="1">
        <v>3</v>
      </c>
      <c r="B267" s="1" t="s">
        <v>132</v>
      </c>
      <c r="E267" s="10" t="s">
        <v>4</v>
      </c>
      <c r="F267" s="4">
        <v>12000</v>
      </c>
      <c r="G267" s="4" t="s">
        <v>3</v>
      </c>
    </row>
    <row r="268" spans="1:8" x14ac:dyDescent="0.35">
      <c r="B268" s="45" t="s">
        <v>202</v>
      </c>
      <c r="C268" s="45"/>
      <c r="D268" s="45"/>
      <c r="E268" s="46"/>
      <c r="F268" s="45"/>
      <c r="G268" s="45"/>
      <c r="H268" s="47"/>
    </row>
    <row r="269" spans="1:8" x14ac:dyDescent="0.35">
      <c r="B269" s="45" t="s">
        <v>203</v>
      </c>
      <c r="C269" s="45"/>
      <c r="D269" s="45"/>
      <c r="E269" s="46"/>
      <c r="F269" s="45"/>
      <c r="G269" s="45"/>
      <c r="H269" s="47"/>
    </row>
    <row r="270" spans="1:8" x14ac:dyDescent="0.35">
      <c r="B270" s="48" t="s">
        <v>171</v>
      </c>
      <c r="E270" s="10"/>
    </row>
    <row r="271" spans="1:8" x14ac:dyDescent="0.35">
      <c r="B271" s="48" t="s">
        <v>193</v>
      </c>
      <c r="E271" s="10"/>
    </row>
    <row r="272" spans="1:8" x14ac:dyDescent="0.35">
      <c r="E272" s="10"/>
      <c r="F272" s="26"/>
      <c r="G272" s="4"/>
    </row>
    <row r="273" spans="1:7" ht="30.75" customHeight="1" x14ac:dyDescent="0.35">
      <c r="A273" s="40" t="s">
        <v>11</v>
      </c>
      <c r="B273" s="41"/>
      <c r="C273" s="42" t="s">
        <v>2</v>
      </c>
      <c r="D273" s="58">
        <f>SUM(E274)</f>
        <v>100000</v>
      </c>
      <c r="E273" s="40" t="s">
        <v>3</v>
      </c>
      <c r="F273" s="24"/>
      <c r="G273" s="4"/>
    </row>
    <row r="274" spans="1:7" ht="30" customHeight="1" x14ac:dyDescent="0.35">
      <c r="A274" s="14"/>
      <c r="B274" s="14" t="s">
        <v>135</v>
      </c>
      <c r="D274" s="15" t="s">
        <v>2</v>
      </c>
      <c r="E274" s="17">
        <f>SUM(E275)</f>
        <v>100000</v>
      </c>
      <c r="F274" s="14" t="s">
        <v>3</v>
      </c>
      <c r="G274" s="4"/>
    </row>
    <row r="275" spans="1:7" x14ac:dyDescent="0.35">
      <c r="B275" s="14" t="s">
        <v>136</v>
      </c>
      <c r="D275" s="15" t="s">
        <v>2</v>
      </c>
      <c r="E275" s="17">
        <f>SUM(F276)</f>
        <v>100000</v>
      </c>
      <c r="F275" s="17" t="s">
        <v>3</v>
      </c>
      <c r="G275" s="4"/>
    </row>
    <row r="276" spans="1:7" x14ac:dyDescent="0.35">
      <c r="A276" s="10" t="s">
        <v>18</v>
      </c>
      <c r="B276" s="2" t="s">
        <v>137</v>
      </c>
      <c r="D276" s="10"/>
      <c r="E276" s="38" t="s">
        <v>4</v>
      </c>
      <c r="F276" s="4">
        <v>100000</v>
      </c>
      <c r="G276" s="1" t="s">
        <v>3</v>
      </c>
    </row>
    <row r="277" spans="1:7" x14ac:dyDescent="0.35">
      <c r="B277" s="1" t="s">
        <v>138</v>
      </c>
      <c r="E277" s="10"/>
      <c r="F277" s="26"/>
      <c r="G277" s="4"/>
    </row>
    <row r="278" spans="1:7" x14ac:dyDescent="0.35">
      <c r="B278" s="1" t="s">
        <v>139</v>
      </c>
      <c r="E278" s="10"/>
      <c r="F278" s="26"/>
      <c r="G278" s="4"/>
    </row>
    <row r="279" spans="1:7" x14ac:dyDescent="0.35">
      <c r="B279" s="1" t="s">
        <v>140</v>
      </c>
      <c r="E279" s="10"/>
      <c r="F279" s="26"/>
      <c r="G279" s="4"/>
    </row>
    <row r="280" spans="1:7" x14ac:dyDescent="0.35">
      <c r="E280" s="10"/>
      <c r="F280" s="26"/>
      <c r="G280" s="4"/>
    </row>
  </sheetData>
  <mergeCells count="4">
    <mergeCell ref="A1:G1"/>
    <mergeCell ref="A2:D2"/>
    <mergeCell ref="A144:G144"/>
    <mergeCell ref="A213:E213"/>
  </mergeCells>
  <pageMargins left="0.41" right="0.25" top="0.53" bottom="0.4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5810D-AF3D-41DF-93F1-26B34C6BE539}">
  <dimension ref="A1:I84"/>
  <sheetViews>
    <sheetView tabSelected="1" workbookViewId="0">
      <selection activeCell="D18" sqref="D18"/>
    </sheetView>
  </sheetViews>
  <sheetFormatPr defaultRowHeight="21" x14ac:dyDescent="0.35"/>
  <cols>
    <col min="1" max="1" width="6.625" style="1" customWidth="1"/>
    <col min="2" max="2" width="8.25" style="1" customWidth="1"/>
    <col min="3" max="3" width="12" style="1" customWidth="1"/>
    <col min="4" max="4" width="14.5" style="1" customWidth="1"/>
    <col min="5" max="5" width="13.5" style="1" customWidth="1"/>
    <col min="6" max="6" width="10.625" style="1" customWidth="1"/>
    <col min="7" max="7" width="10" style="1" customWidth="1"/>
    <col min="8" max="8" width="10.5" style="1" customWidth="1"/>
    <col min="9" max="16384" width="9" style="1"/>
  </cols>
  <sheetData>
    <row r="1" spans="1:8" ht="37.5" customHeight="1" x14ac:dyDescent="0.4">
      <c r="A1" s="80" t="s">
        <v>12</v>
      </c>
      <c r="B1" s="80"/>
      <c r="C1" s="80"/>
      <c r="D1" s="80"/>
      <c r="E1" s="80"/>
      <c r="F1" s="80"/>
      <c r="G1" s="80"/>
      <c r="H1" s="80"/>
    </row>
    <row r="2" spans="1:8" ht="36.75" customHeight="1" x14ac:dyDescent="0.4">
      <c r="A2" s="11" t="s">
        <v>13</v>
      </c>
      <c r="B2" s="21"/>
      <c r="C2" s="22"/>
      <c r="D2" s="73" t="s">
        <v>2</v>
      </c>
      <c r="E2" s="13">
        <f>SUM(E3+E16+F58)</f>
        <v>1322620</v>
      </c>
      <c r="F2" s="39" t="s">
        <v>3</v>
      </c>
      <c r="G2" s="39"/>
    </row>
    <row r="3" spans="1:8" ht="30" customHeight="1" x14ac:dyDescent="0.35">
      <c r="A3" s="84" t="s">
        <v>1</v>
      </c>
      <c r="B3" s="84"/>
      <c r="C3" s="42"/>
      <c r="D3" s="42" t="s">
        <v>2</v>
      </c>
      <c r="E3" s="74">
        <f>SUM(E4)</f>
        <v>519420</v>
      </c>
      <c r="F3" s="40" t="s">
        <v>3</v>
      </c>
      <c r="G3" s="40"/>
    </row>
    <row r="4" spans="1:8" ht="26.25" customHeight="1" x14ac:dyDescent="0.35">
      <c r="B4" s="14" t="s">
        <v>14</v>
      </c>
      <c r="D4" s="15" t="s">
        <v>2</v>
      </c>
      <c r="E4" s="16">
        <f>SUM(F5:F11)</f>
        <v>519420</v>
      </c>
      <c r="F4" s="24" t="s">
        <v>3</v>
      </c>
      <c r="G4" s="24"/>
    </row>
    <row r="5" spans="1:8" ht="27" customHeight="1" x14ac:dyDescent="0.35">
      <c r="A5" s="1">
        <v>1</v>
      </c>
      <c r="B5" s="1" t="s">
        <v>15</v>
      </c>
      <c r="E5" s="10" t="s">
        <v>4</v>
      </c>
      <c r="F5" s="25">
        <v>480000</v>
      </c>
      <c r="G5" s="1" t="s">
        <v>3</v>
      </c>
    </row>
    <row r="6" spans="1:8" x14ac:dyDescent="0.35">
      <c r="B6" s="45" t="s">
        <v>234</v>
      </c>
      <c r="C6" s="45"/>
      <c r="D6" s="45"/>
      <c r="E6" s="46"/>
      <c r="F6" s="45"/>
      <c r="G6" s="46"/>
      <c r="H6" s="52"/>
    </row>
    <row r="7" spans="1:8" x14ac:dyDescent="0.35">
      <c r="B7" s="45" t="s">
        <v>233</v>
      </c>
      <c r="C7" s="45"/>
      <c r="D7" s="45"/>
      <c r="E7" s="46"/>
      <c r="F7" s="45"/>
      <c r="G7" s="45"/>
      <c r="H7" s="53"/>
    </row>
    <row r="8" spans="1:8" x14ac:dyDescent="0.35">
      <c r="B8" s="48" t="s">
        <v>141</v>
      </c>
      <c r="C8" s="49"/>
      <c r="D8" s="49"/>
      <c r="E8" s="50"/>
      <c r="F8" s="51"/>
      <c r="G8" s="49"/>
      <c r="H8" s="48"/>
    </row>
    <row r="9" spans="1:8" x14ac:dyDescent="0.35">
      <c r="B9" s="48" t="s">
        <v>142</v>
      </c>
      <c r="C9" s="49"/>
      <c r="D9" s="49"/>
      <c r="E9" s="50"/>
      <c r="F9" s="51"/>
      <c r="G9" s="49"/>
      <c r="H9" s="48"/>
    </row>
    <row r="10" spans="1:8" ht="24.75" customHeight="1" x14ac:dyDescent="0.35">
      <c r="A10" s="7"/>
      <c r="E10" s="10"/>
      <c r="F10" s="26"/>
      <c r="G10" s="4"/>
    </row>
    <row r="11" spans="1:8" x14ac:dyDescent="0.35">
      <c r="A11" s="1">
        <v>2</v>
      </c>
      <c r="B11" s="1" t="s">
        <v>6</v>
      </c>
      <c r="E11" s="10" t="s">
        <v>4</v>
      </c>
      <c r="F11" s="4">
        <v>39420</v>
      </c>
      <c r="G11" s="4" t="s">
        <v>3</v>
      </c>
    </row>
    <row r="12" spans="1:8" x14ac:dyDescent="0.35">
      <c r="B12" s="45" t="s">
        <v>204</v>
      </c>
      <c r="C12" s="45"/>
      <c r="D12" s="45"/>
      <c r="E12" s="46"/>
      <c r="F12" s="45"/>
      <c r="G12" s="45"/>
      <c r="H12" s="53"/>
    </row>
    <row r="13" spans="1:8" x14ac:dyDescent="0.35">
      <c r="B13" s="45" t="s">
        <v>205</v>
      </c>
      <c r="C13" s="45"/>
      <c r="D13" s="45"/>
      <c r="E13" s="46"/>
      <c r="F13" s="45"/>
      <c r="G13" s="45"/>
      <c r="H13" s="53"/>
    </row>
    <row r="14" spans="1:8" x14ac:dyDescent="0.35">
      <c r="B14" s="48" t="s">
        <v>141</v>
      </c>
      <c r="C14" s="49"/>
      <c r="D14" s="49"/>
      <c r="E14" s="50"/>
      <c r="F14" s="51"/>
      <c r="G14" s="49"/>
      <c r="H14" s="53"/>
    </row>
    <row r="15" spans="1:8" x14ac:dyDescent="0.35">
      <c r="B15" s="48" t="s">
        <v>142</v>
      </c>
      <c r="C15" s="49"/>
      <c r="D15" s="49"/>
      <c r="E15" s="50"/>
      <c r="F15" s="51"/>
      <c r="G15" s="49"/>
      <c r="H15" s="53"/>
    </row>
    <row r="16" spans="1:8" ht="32.25" customHeight="1" x14ac:dyDescent="0.35">
      <c r="A16" s="84" t="s">
        <v>7</v>
      </c>
      <c r="B16" s="84"/>
      <c r="C16" s="42"/>
      <c r="D16" s="42" t="s">
        <v>2</v>
      </c>
      <c r="E16" s="74">
        <f>SUM(E17+E48)</f>
        <v>777200</v>
      </c>
      <c r="F16" s="40" t="s">
        <v>3</v>
      </c>
    </row>
    <row r="17" spans="1:9" ht="30.75" customHeight="1" x14ac:dyDescent="0.35">
      <c r="B17" s="40" t="s">
        <v>246</v>
      </c>
      <c r="C17" s="41"/>
      <c r="D17" s="42"/>
      <c r="E17" s="58">
        <f>SUM(E18+E38)</f>
        <v>673600</v>
      </c>
      <c r="F17" s="59" t="s">
        <v>3</v>
      </c>
    </row>
    <row r="18" spans="1:9" ht="26.25" customHeight="1" x14ac:dyDescent="0.35">
      <c r="B18" s="40" t="s">
        <v>16</v>
      </c>
      <c r="C18" s="41"/>
      <c r="D18" s="42" t="s">
        <v>2</v>
      </c>
      <c r="E18" s="58">
        <f>SUM(F19+G28)</f>
        <v>593600</v>
      </c>
      <c r="F18" s="59" t="s">
        <v>3</v>
      </c>
    </row>
    <row r="19" spans="1:9" x14ac:dyDescent="0.35">
      <c r="B19" s="14" t="s">
        <v>17</v>
      </c>
      <c r="D19" s="15"/>
      <c r="E19" s="31" t="s">
        <v>2</v>
      </c>
      <c r="F19" s="29">
        <f>SUM(F20)</f>
        <v>393600</v>
      </c>
      <c r="G19" s="14" t="s">
        <v>3</v>
      </c>
    </row>
    <row r="20" spans="1:9" x14ac:dyDescent="0.35">
      <c r="A20" s="10" t="s">
        <v>24</v>
      </c>
      <c r="B20" s="1" t="s">
        <v>25</v>
      </c>
      <c r="E20" s="10" t="s">
        <v>4</v>
      </c>
      <c r="F20" s="4">
        <f>8200*4*12</f>
        <v>393600</v>
      </c>
      <c r="G20" s="1" t="s">
        <v>3</v>
      </c>
    </row>
    <row r="21" spans="1:9" x14ac:dyDescent="0.35">
      <c r="B21" s="1" t="s">
        <v>26</v>
      </c>
      <c r="E21" s="10"/>
      <c r="F21" s="4"/>
    </row>
    <row r="22" spans="1:9" x14ac:dyDescent="0.35">
      <c r="B22" s="1" t="s">
        <v>244</v>
      </c>
      <c r="E22" s="10"/>
      <c r="F22" s="4"/>
    </row>
    <row r="23" spans="1:9" x14ac:dyDescent="0.35">
      <c r="B23" s="49" t="s">
        <v>161</v>
      </c>
      <c r="C23" s="49"/>
      <c r="D23" s="49"/>
      <c r="E23" s="50"/>
      <c r="F23" s="49"/>
      <c r="G23" s="49"/>
      <c r="H23" s="49"/>
      <c r="I23" s="49"/>
    </row>
    <row r="24" spans="1:9" x14ac:dyDescent="0.35">
      <c r="B24" s="66" t="s">
        <v>162</v>
      </c>
      <c r="C24" s="49"/>
      <c r="D24" s="49"/>
      <c r="E24" s="50"/>
      <c r="F24" s="49"/>
      <c r="G24" s="49"/>
      <c r="H24" s="49"/>
      <c r="I24" s="49"/>
    </row>
    <row r="25" spans="1:9" x14ac:dyDescent="0.35">
      <c r="B25" s="66" t="s">
        <v>236</v>
      </c>
      <c r="C25" s="49"/>
      <c r="D25" s="49"/>
      <c r="E25" s="50"/>
      <c r="F25" s="49"/>
      <c r="G25" s="49"/>
      <c r="H25" s="49"/>
      <c r="I25" s="49"/>
    </row>
    <row r="26" spans="1:9" x14ac:dyDescent="0.35">
      <c r="B26" s="66" t="s">
        <v>235</v>
      </c>
      <c r="C26" s="49"/>
      <c r="D26" s="49"/>
      <c r="E26" s="50"/>
      <c r="F26" s="49"/>
      <c r="G26" s="49"/>
      <c r="H26" s="49"/>
      <c r="I26" s="49"/>
    </row>
    <row r="27" spans="1:9" x14ac:dyDescent="0.35">
      <c r="B27" s="66" t="s">
        <v>165</v>
      </c>
      <c r="C27" s="49"/>
      <c r="D27" s="49"/>
      <c r="E27" s="50"/>
      <c r="F27" s="49"/>
      <c r="G27" s="49"/>
      <c r="H27" s="49"/>
      <c r="I27" s="49"/>
    </row>
    <row r="28" spans="1:9" ht="30.75" customHeight="1" x14ac:dyDescent="0.35">
      <c r="B28" s="14" t="s">
        <v>209</v>
      </c>
      <c r="C28" s="14"/>
      <c r="D28" s="14"/>
      <c r="E28" s="14"/>
      <c r="F28" s="15" t="s">
        <v>2</v>
      </c>
      <c r="G28" s="29">
        <f>SUM(G29+G34)</f>
        <v>200000</v>
      </c>
      <c r="H28" s="14" t="s">
        <v>3</v>
      </c>
      <c r="I28" s="49"/>
    </row>
    <row r="29" spans="1:9" x14ac:dyDescent="0.35">
      <c r="A29" s="1">
        <v>1</v>
      </c>
      <c r="B29" s="1" t="s">
        <v>206</v>
      </c>
      <c r="E29" s="10"/>
      <c r="F29" s="18" t="s">
        <v>4</v>
      </c>
      <c r="G29" s="4">
        <v>100000</v>
      </c>
      <c r="H29" s="1" t="s">
        <v>3</v>
      </c>
    </row>
    <row r="30" spans="1:9" x14ac:dyDescent="0.35">
      <c r="B30" s="1" t="s">
        <v>28</v>
      </c>
      <c r="E30" s="10"/>
      <c r="F30" s="26"/>
    </row>
    <row r="31" spans="1:9" x14ac:dyDescent="0.35">
      <c r="B31" s="1" t="s">
        <v>213</v>
      </c>
      <c r="E31" s="10"/>
      <c r="F31" s="26"/>
    </row>
    <row r="32" spans="1:9" x14ac:dyDescent="0.35">
      <c r="A32" s="83" t="s">
        <v>208</v>
      </c>
      <c r="B32" s="83"/>
      <c r="C32" s="83"/>
      <c r="D32" s="83"/>
      <c r="E32" s="83"/>
      <c r="F32" s="83"/>
      <c r="G32" s="83"/>
      <c r="H32" s="83"/>
    </row>
    <row r="33" spans="1:8" x14ac:dyDescent="0.35">
      <c r="E33" s="10"/>
      <c r="F33" s="26"/>
    </row>
    <row r="34" spans="1:8" x14ac:dyDescent="0.35">
      <c r="A34" s="1">
        <v>2</v>
      </c>
      <c r="B34" s="1" t="s">
        <v>207</v>
      </c>
      <c r="E34" s="10"/>
      <c r="F34" s="10" t="s">
        <v>4</v>
      </c>
      <c r="G34" s="4">
        <v>100000</v>
      </c>
      <c r="H34" s="1" t="s">
        <v>3</v>
      </c>
    </row>
    <row r="35" spans="1:8" x14ac:dyDescent="0.35">
      <c r="B35" s="1" t="s">
        <v>214</v>
      </c>
      <c r="E35" s="10"/>
      <c r="F35" s="10"/>
      <c r="G35" s="4"/>
    </row>
    <row r="36" spans="1:8" x14ac:dyDescent="0.35">
      <c r="A36" s="83" t="s">
        <v>210</v>
      </c>
      <c r="B36" s="83"/>
      <c r="C36" s="83"/>
      <c r="D36" s="83"/>
      <c r="E36" s="83"/>
      <c r="F36" s="83"/>
      <c r="G36" s="83"/>
      <c r="H36" s="83"/>
    </row>
    <row r="37" spans="1:8" x14ac:dyDescent="0.35">
      <c r="B37" s="14"/>
      <c r="D37" s="15"/>
      <c r="E37" s="24"/>
      <c r="F37" s="4"/>
    </row>
    <row r="38" spans="1:8" ht="33" customHeight="1" x14ac:dyDescent="0.35">
      <c r="B38" s="40" t="s">
        <v>20</v>
      </c>
      <c r="C38" s="40"/>
      <c r="D38" s="42" t="s">
        <v>2</v>
      </c>
      <c r="E38" s="58">
        <f>SUM(F39:F47)</f>
        <v>80000</v>
      </c>
      <c r="F38" s="58" t="s">
        <v>3</v>
      </c>
    </row>
    <row r="39" spans="1:8" x14ac:dyDescent="0.35">
      <c r="A39" s="1">
        <v>1</v>
      </c>
      <c r="B39" s="1" t="s">
        <v>211</v>
      </c>
      <c r="E39" s="10" t="s">
        <v>4</v>
      </c>
      <c r="F39" s="5">
        <v>30000</v>
      </c>
      <c r="G39" s="1" t="s">
        <v>3</v>
      </c>
    </row>
    <row r="40" spans="1:8" x14ac:dyDescent="0.35">
      <c r="B40" s="1" t="s">
        <v>215</v>
      </c>
      <c r="E40" s="10"/>
    </row>
    <row r="41" spans="1:8" x14ac:dyDescent="0.35">
      <c r="B41" s="48" t="s">
        <v>171</v>
      </c>
      <c r="E41" s="10"/>
    </row>
    <row r="42" spans="1:8" x14ac:dyDescent="0.35">
      <c r="B42" s="48" t="s">
        <v>193</v>
      </c>
      <c r="E42" s="10"/>
    </row>
    <row r="43" spans="1:8" x14ac:dyDescent="0.35">
      <c r="A43" s="1">
        <v>2</v>
      </c>
      <c r="B43" s="1" t="s">
        <v>212</v>
      </c>
      <c r="E43" s="10" t="s">
        <v>4</v>
      </c>
      <c r="F43" s="18">
        <v>50000</v>
      </c>
      <c r="G43" s="26" t="s">
        <v>3</v>
      </c>
    </row>
    <row r="44" spans="1:8" x14ac:dyDescent="0.35">
      <c r="B44" s="1" t="s">
        <v>216</v>
      </c>
      <c r="E44" s="10"/>
      <c r="G44" s="10"/>
      <c r="H44" s="4"/>
    </row>
    <row r="45" spans="1:8" x14ac:dyDescent="0.35">
      <c r="B45" s="48" t="s">
        <v>171</v>
      </c>
      <c r="E45" s="10"/>
    </row>
    <row r="46" spans="1:8" x14ac:dyDescent="0.35">
      <c r="B46" s="48" t="s">
        <v>193</v>
      </c>
      <c r="E46" s="10"/>
    </row>
    <row r="47" spans="1:8" ht="15.75" customHeight="1" x14ac:dyDescent="0.35">
      <c r="E47" s="10"/>
      <c r="F47" s="18"/>
      <c r="G47" s="26"/>
    </row>
    <row r="48" spans="1:8" ht="33" customHeight="1" x14ac:dyDescent="0.35">
      <c r="B48" s="68" t="s">
        <v>29</v>
      </c>
      <c r="C48" s="41"/>
      <c r="D48" s="42" t="s">
        <v>2</v>
      </c>
      <c r="E48" s="58">
        <f>SUM(F49:F53)</f>
        <v>103600</v>
      </c>
      <c r="F48" s="59" t="s">
        <v>3</v>
      </c>
    </row>
    <row r="49" spans="1:8" x14ac:dyDescent="0.35">
      <c r="A49" s="1">
        <v>1</v>
      </c>
      <c r="B49" s="1" t="s">
        <v>30</v>
      </c>
      <c r="E49" s="10" t="s">
        <v>4</v>
      </c>
      <c r="F49" s="28">
        <v>100000</v>
      </c>
      <c r="G49" s="1" t="s">
        <v>3</v>
      </c>
    </row>
    <row r="50" spans="1:8" x14ac:dyDescent="0.35">
      <c r="B50" s="1" t="s">
        <v>31</v>
      </c>
      <c r="E50" s="10"/>
      <c r="F50" s="4"/>
    </row>
    <row r="51" spans="1:8" x14ac:dyDescent="0.35">
      <c r="B51" s="48" t="s">
        <v>171</v>
      </c>
      <c r="E51" s="10"/>
    </row>
    <row r="52" spans="1:8" x14ac:dyDescent="0.35">
      <c r="B52" s="48" t="s">
        <v>193</v>
      </c>
      <c r="E52" s="10"/>
    </row>
    <row r="53" spans="1:8" x14ac:dyDescent="0.35">
      <c r="A53" s="1">
        <v>2</v>
      </c>
      <c r="B53" s="1" t="s">
        <v>32</v>
      </c>
      <c r="E53" s="10" t="s">
        <v>4</v>
      </c>
      <c r="F53" s="4">
        <v>3600</v>
      </c>
      <c r="G53" s="1" t="s">
        <v>3</v>
      </c>
    </row>
    <row r="54" spans="1:8" x14ac:dyDescent="0.35">
      <c r="B54" s="1" t="s">
        <v>33</v>
      </c>
      <c r="E54" s="10"/>
      <c r="F54" s="26"/>
    </row>
    <row r="55" spans="1:8" x14ac:dyDescent="0.35">
      <c r="B55" s="48" t="s">
        <v>171</v>
      </c>
      <c r="E55" s="10"/>
    </row>
    <row r="56" spans="1:8" x14ac:dyDescent="0.35">
      <c r="B56" s="48" t="s">
        <v>193</v>
      </c>
      <c r="E56" s="10"/>
    </row>
    <row r="57" spans="1:8" x14ac:dyDescent="0.35">
      <c r="E57" s="10"/>
      <c r="F57" s="26"/>
    </row>
    <row r="58" spans="1:8" ht="26.25" x14ac:dyDescent="0.4">
      <c r="A58" s="80" t="s">
        <v>11</v>
      </c>
      <c r="B58" s="80"/>
      <c r="C58" s="12"/>
      <c r="D58" s="12"/>
      <c r="E58" s="12" t="s">
        <v>2</v>
      </c>
      <c r="F58" s="13">
        <f>SUM(F59)</f>
        <v>26000</v>
      </c>
      <c r="G58" s="11" t="s">
        <v>3</v>
      </c>
    </row>
    <row r="59" spans="1:8" ht="28.5" customHeight="1" x14ac:dyDescent="0.35">
      <c r="A59" s="14"/>
      <c r="B59" s="40" t="s">
        <v>238</v>
      </c>
      <c r="C59" s="41"/>
      <c r="D59" s="74"/>
      <c r="E59" s="79" t="s">
        <v>2</v>
      </c>
      <c r="F59" s="17">
        <f>SUM(F60)</f>
        <v>26000</v>
      </c>
      <c r="G59" s="14" t="s">
        <v>3</v>
      </c>
    </row>
    <row r="60" spans="1:8" ht="23.25" x14ac:dyDescent="0.35">
      <c r="B60" s="40" t="s">
        <v>239</v>
      </c>
      <c r="C60" s="41"/>
      <c r="D60" s="42"/>
      <c r="E60" s="79" t="s">
        <v>2</v>
      </c>
      <c r="F60" s="17">
        <f>SUM(F61)</f>
        <v>26000</v>
      </c>
      <c r="G60" s="14" t="s">
        <v>3</v>
      </c>
    </row>
    <row r="61" spans="1:8" ht="23.25" x14ac:dyDescent="0.35">
      <c r="B61" s="40" t="s">
        <v>240</v>
      </c>
      <c r="C61" s="41"/>
      <c r="D61" s="42"/>
      <c r="E61" s="42" t="s">
        <v>2</v>
      </c>
      <c r="F61" s="17">
        <f>SUM(F62)</f>
        <v>26000</v>
      </c>
      <c r="G61" s="14" t="s">
        <v>3</v>
      </c>
    </row>
    <row r="62" spans="1:8" x14ac:dyDescent="0.35">
      <c r="A62" s="10"/>
      <c r="B62" s="2" t="s">
        <v>241</v>
      </c>
      <c r="E62" s="10" t="s">
        <v>4</v>
      </c>
      <c r="F62" s="4">
        <v>26000</v>
      </c>
      <c r="G62" s="1" t="s">
        <v>3</v>
      </c>
    </row>
    <row r="63" spans="1:8" ht="28.5" customHeight="1" x14ac:dyDescent="0.35">
      <c r="B63" s="1" t="s">
        <v>242</v>
      </c>
      <c r="E63" s="10"/>
      <c r="F63" s="4"/>
    </row>
    <row r="64" spans="1:8" ht="24" customHeight="1" x14ac:dyDescent="0.35">
      <c r="A64" s="83" t="s">
        <v>243</v>
      </c>
      <c r="B64" s="83"/>
      <c r="C64" s="83"/>
      <c r="D64" s="83"/>
      <c r="E64" s="83"/>
      <c r="F64" s="83"/>
      <c r="G64" s="83"/>
      <c r="H64" s="83"/>
    </row>
    <row r="65" spans="1:7" x14ac:dyDescent="0.35">
      <c r="E65" s="10"/>
      <c r="F65" s="4"/>
    </row>
    <row r="66" spans="1:7" x14ac:dyDescent="0.35">
      <c r="E66" s="10"/>
      <c r="F66" s="4"/>
    </row>
    <row r="67" spans="1:7" x14ac:dyDescent="0.35">
      <c r="E67" s="10"/>
      <c r="F67" s="4"/>
    </row>
    <row r="68" spans="1:7" x14ac:dyDescent="0.35">
      <c r="B68" s="7"/>
      <c r="E68" s="10"/>
      <c r="F68" s="4"/>
    </row>
    <row r="69" spans="1:7" x14ac:dyDescent="0.35">
      <c r="E69" s="10"/>
      <c r="F69" s="26"/>
    </row>
    <row r="70" spans="1:7" x14ac:dyDescent="0.35">
      <c r="A70" s="14"/>
      <c r="E70" s="10"/>
      <c r="F70" s="26"/>
      <c r="G70" s="14"/>
    </row>
    <row r="71" spans="1:7" x14ac:dyDescent="0.35">
      <c r="A71" s="10"/>
      <c r="E71" s="10"/>
      <c r="F71" s="26"/>
    </row>
    <row r="72" spans="1:7" x14ac:dyDescent="0.35">
      <c r="E72" s="10"/>
      <c r="F72" s="26"/>
    </row>
    <row r="73" spans="1:7" x14ac:dyDescent="0.35">
      <c r="E73" s="10"/>
      <c r="F73" s="26"/>
    </row>
    <row r="74" spans="1:7" x14ac:dyDescent="0.35">
      <c r="E74" s="10"/>
      <c r="F74" s="26"/>
      <c r="G74" s="14"/>
    </row>
    <row r="75" spans="1:7" x14ac:dyDescent="0.35">
      <c r="A75" s="10"/>
      <c r="E75" s="10"/>
      <c r="F75" s="26"/>
    </row>
    <row r="76" spans="1:7" x14ac:dyDescent="0.35">
      <c r="E76" s="10"/>
      <c r="F76" s="18"/>
      <c r="G76" s="26"/>
    </row>
    <row r="77" spans="1:7" x14ac:dyDescent="0.35">
      <c r="E77" s="10"/>
      <c r="F77" s="18"/>
      <c r="G77" s="26"/>
    </row>
    <row r="78" spans="1:7" x14ac:dyDescent="0.35">
      <c r="E78" s="10"/>
      <c r="F78" s="18"/>
      <c r="G78" s="26"/>
    </row>
    <row r="79" spans="1:7" x14ac:dyDescent="0.35">
      <c r="E79" s="10"/>
      <c r="F79" s="5"/>
    </row>
    <row r="80" spans="1:7" x14ac:dyDescent="0.35">
      <c r="E80" s="10"/>
      <c r="F80" s="26"/>
    </row>
    <row r="81" spans="5:6" x14ac:dyDescent="0.35">
      <c r="E81" s="10"/>
      <c r="F81" s="26"/>
    </row>
    <row r="82" spans="5:6" x14ac:dyDescent="0.35">
      <c r="E82" s="10"/>
      <c r="F82" s="5"/>
    </row>
    <row r="83" spans="5:6" x14ac:dyDescent="0.35">
      <c r="E83" s="10"/>
      <c r="F83" s="26"/>
    </row>
    <row r="84" spans="5:6" x14ac:dyDescent="0.35">
      <c r="E84" s="10"/>
      <c r="F84" s="26"/>
    </row>
  </sheetData>
  <mergeCells count="7">
    <mergeCell ref="A58:B58"/>
    <mergeCell ref="A64:H64"/>
    <mergeCell ref="A1:H1"/>
    <mergeCell ref="A36:H36"/>
    <mergeCell ref="A3:B3"/>
    <mergeCell ref="A16:B16"/>
    <mergeCell ref="A32:H32"/>
  </mergeCells>
  <pageMargins left="0.66" right="0.13" top="0.41" bottom="0.5699999999999999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D42E0-4A97-45DA-973A-5C767C02D092}">
  <dimension ref="A1:H34"/>
  <sheetViews>
    <sheetView topLeftCell="A7" workbookViewId="0">
      <selection activeCell="H17" sqref="H17"/>
    </sheetView>
  </sheetViews>
  <sheetFormatPr defaultRowHeight="21" x14ac:dyDescent="0.35"/>
  <cols>
    <col min="1" max="1" width="7.5" style="1" customWidth="1"/>
    <col min="2" max="2" width="10.25" style="1" customWidth="1"/>
    <col min="3" max="3" width="14.5" style="1" customWidth="1"/>
    <col min="4" max="4" width="12.875" style="1" customWidth="1"/>
    <col min="5" max="5" width="12.625" style="1" customWidth="1"/>
    <col min="6" max="6" width="10" style="1" customWidth="1"/>
    <col min="7" max="7" width="14.625" style="1" customWidth="1"/>
    <col min="8" max="16384" width="9" style="1"/>
  </cols>
  <sheetData>
    <row r="1" spans="1:8" ht="44.25" customHeight="1" x14ac:dyDescent="0.4">
      <c r="A1" s="80" t="s">
        <v>12</v>
      </c>
      <c r="B1" s="80"/>
      <c r="C1" s="80"/>
      <c r="D1" s="80"/>
      <c r="E1" s="80"/>
      <c r="F1" s="80"/>
      <c r="G1" s="80"/>
    </row>
    <row r="2" spans="1:8" ht="41.25" customHeight="1" x14ac:dyDescent="0.4">
      <c r="A2" s="40" t="s">
        <v>224</v>
      </c>
      <c r="B2" s="40"/>
      <c r="C2" s="22"/>
      <c r="D2" s="13"/>
      <c r="E2" s="13">
        <f>SUM(E3+E11)</f>
        <v>742800</v>
      </c>
      <c r="F2" s="77" t="s">
        <v>3</v>
      </c>
      <c r="G2" s="76"/>
      <c r="H2" s="40"/>
    </row>
    <row r="3" spans="1:8" ht="33" customHeight="1" x14ac:dyDescent="0.35">
      <c r="A3" s="84" t="s">
        <v>1</v>
      </c>
      <c r="B3" s="84"/>
      <c r="C3" s="42"/>
      <c r="D3" s="42" t="s">
        <v>2</v>
      </c>
      <c r="E3" s="74">
        <f>SUM(E4)</f>
        <v>344400</v>
      </c>
      <c r="F3" s="40" t="s">
        <v>3</v>
      </c>
    </row>
    <row r="4" spans="1:8" ht="25.5" customHeight="1" x14ac:dyDescent="0.35">
      <c r="B4" s="14" t="s">
        <v>14</v>
      </c>
      <c r="D4" s="15" t="s">
        <v>2</v>
      </c>
      <c r="E4" s="16">
        <f>SUM(E5)</f>
        <v>344400</v>
      </c>
      <c r="F4" s="24" t="s">
        <v>3</v>
      </c>
    </row>
    <row r="5" spans="1:8" x14ac:dyDescent="0.35">
      <c r="B5" s="1" t="s">
        <v>220</v>
      </c>
      <c r="D5" s="10" t="s">
        <v>4</v>
      </c>
      <c r="E5" s="4">
        <v>344400</v>
      </c>
      <c r="F5" s="1" t="s">
        <v>3</v>
      </c>
    </row>
    <row r="6" spans="1:8" x14ac:dyDescent="0.35">
      <c r="B6" s="45" t="s">
        <v>217</v>
      </c>
      <c r="C6" s="45"/>
      <c r="D6" s="45"/>
      <c r="E6" s="46"/>
      <c r="F6" s="45"/>
      <c r="G6" s="46"/>
      <c r="H6" s="52"/>
    </row>
    <row r="7" spans="1:8" x14ac:dyDescent="0.35">
      <c r="B7" s="45" t="s">
        <v>218</v>
      </c>
      <c r="C7" s="45"/>
      <c r="D7" s="45"/>
      <c r="E7" s="46"/>
      <c r="F7" s="45"/>
      <c r="G7" s="45"/>
      <c r="H7" s="53"/>
    </row>
    <row r="8" spans="1:8" x14ac:dyDescent="0.35">
      <c r="B8" s="48" t="s">
        <v>141</v>
      </c>
      <c r="C8" s="49"/>
      <c r="D8" s="49"/>
      <c r="E8" s="50"/>
      <c r="F8" s="51"/>
      <c r="G8" s="49"/>
      <c r="H8" s="48"/>
    </row>
    <row r="9" spans="1:8" x14ac:dyDescent="0.35">
      <c r="B9" s="48" t="s">
        <v>142</v>
      </c>
      <c r="C9" s="49"/>
      <c r="D9" s="49"/>
      <c r="E9" s="50"/>
      <c r="F9" s="51"/>
      <c r="G9" s="49"/>
      <c r="H9" s="48"/>
    </row>
    <row r="10" spans="1:8" x14ac:dyDescent="0.35">
      <c r="E10" s="10"/>
      <c r="F10" s="26"/>
    </row>
    <row r="11" spans="1:8" ht="28.5" customHeight="1" x14ac:dyDescent="0.35">
      <c r="A11" s="84" t="s">
        <v>7</v>
      </c>
      <c r="B11" s="84"/>
      <c r="C11" s="42"/>
      <c r="D11" s="43" t="s">
        <v>2</v>
      </c>
      <c r="E11" s="58">
        <f>SUM(E12)</f>
        <v>398400</v>
      </c>
      <c r="F11" s="24" t="s">
        <v>3</v>
      </c>
    </row>
    <row r="12" spans="1:8" ht="28.5" customHeight="1" x14ac:dyDescent="0.35">
      <c r="A12" s="84" t="s">
        <v>150</v>
      </c>
      <c r="B12" s="84"/>
      <c r="C12" s="84"/>
      <c r="D12" s="43" t="s">
        <v>2</v>
      </c>
      <c r="E12" s="58">
        <f>SUM(E13+E24)</f>
        <v>398400</v>
      </c>
      <c r="F12" s="24" t="s">
        <v>3</v>
      </c>
    </row>
    <row r="13" spans="1:8" ht="26.25" customHeight="1" x14ac:dyDescent="0.35">
      <c r="A13" s="14"/>
      <c r="B13" s="40" t="s">
        <v>16</v>
      </c>
      <c r="C13" s="20"/>
      <c r="D13" s="42" t="s">
        <v>2</v>
      </c>
      <c r="E13" s="58">
        <f>SUM(F15)</f>
        <v>98400</v>
      </c>
      <c r="F13" s="59" t="s">
        <v>3</v>
      </c>
      <c r="G13" s="24"/>
    </row>
    <row r="14" spans="1:8" x14ac:dyDescent="0.35">
      <c r="A14" s="14"/>
      <c r="B14" s="14" t="s">
        <v>17</v>
      </c>
      <c r="D14" s="15"/>
      <c r="E14" s="15"/>
      <c r="F14" s="17"/>
      <c r="G14" s="24"/>
    </row>
    <row r="15" spans="1:8" x14ac:dyDescent="0.35">
      <c r="A15" s="10"/>
      <c r="B15" s="1" t="s">
        <v>219</v>
      </c>
      <c r="E15" s="10" t="s">
        <v>4</v>
      </c>
      <c r="F15" s="4">
        <v>98400</v>
      </c>
      <c r="G15" s="4" t="s">
        <v>3</v>
      </c>
    </row>
    <row r="16" spans="1:8" x14ac:dyDescent="0.35">
      <c r="A16" s="14"/>
      <c r="B16" s="1" t="s">
        <v>19</v>
      </c>
      <c r="E16" s="10"/>
      <c r="F16" s="4"/>
      <c r="G16" s="4"/>
    </row>
    <row r="17" spans="1:7" x14ac:dyDescent="0.35">
      <c r="A17" s="14"/>
      <c r="B17" s="1" t="s">
        <v>245</v>
      </c>
      <c r="E17" s="10"/>
      <c r="F17" s="4"/>
      <c r="G17" s="4"/>
    </row>
    <row r="18" spans="1:7" x14ac:dyDescent="0.35">
      <c r="A18" s="3"/>
      <c r="B18" s="2" t="s">
        <v>221</v>
      </c>
      <c r="C18" s="2"/>
      <c r="D18" s="2"/>
      <c r="E18" s="3"/>
      <c r="F18" s="5"/>
      <c r="G18" s="5"/>
    </row>
    <row r="19" spans="1:7" x14ac:dyDescent="0.35">
      <c r="A19" s="8"/>
      <c r="B19" s="2" t="s">
        <v>225</v>
      </c>
      <c r="C19" s="2"/>
      <c r="D19" s="2"/>
      <c r="E19" s="3"/>
      <c r="F19" s="5"/>
      <c r="G19" s="5"/>
    </row>
    <row r="20" spans="1:7" x14ac:dyDescent="0.35">
      <c r="A20" s="8"/>
      <c r="B20" s="66" t="s">
        <v>227</v>
      </c>
      <c r="C20" s="49"/>
      <c r="D20" s="2"/>
      <c r="E20" s="3"/>
      <c r="F20" s="5"/>
      <c r="G20" s="5"/>
    </row>
    <row r="21" spans="1:7" x14ac:dyDescent="0.35">
      <c r="A21" s="8"/>
      <c r="B21" s="66" t="s">
        <v>226</v>
      </c>
      <c r="C21" s="49"/>
      <c r="D21" s="2"/>
      <c r="E21" s="3"/>
      <c r="F21" s="5"/>
      <c r="G21" s="5"/>
    </row>
    <row r="22" spans="1:7" x14ac:dyDescent="0.35">
      <c r="A22" s="8"/>
      <c r="B22" s="66" t="s">
        <v>222</v>
      </c>
      <c r="C22" s="49"/>
      <c r="D22" s="2"/>
      <c r="E22" s="3"/>
      <c r="F22" s="5"/>
      <c r="G22" s="5"/>
    </row>
    <row r="23" spans="1:7" x14ac:dyDescent="0.35">
      <c r="A23" s="8"/>
      <c r="B23" s="2"/>
      <c r="C23" s="2"/>
      <c r="D23" s="2"/>
      <c r="E23" s="3"/>
      <c r="F23" s="5"/>
      <c r="G23" s="5"/>
    </row>
    <row r="24" spans="1:7" ht="33" customHeight="1" x14ac:dyDescent="0.35">
      <c r="A24" s="14"/>
      <c r="B24" s="40" t="s">
        <v>20</v>
      </c>
      <c r="C24" s="42"/>
      <c r="D24" s="75" t="s">
        <v>2</v>
      </c>
      <c r="E24" s="58">
        <f>F25</f>
        <v>300000</v>
      </c>
      <c r="F24" s="59" t="s">
        <v>3</v>
      </c>
      <c r="G24" s="24"/>
    </row>
    <row r="25" spans="1:7" x14ac:dyDescent="0.35">
      <c r="A25" s="27"/>
      <c r="B25" s="1" t="s">
        <v>223</v>
      </c>
      <c r="E25" s="10" t="s">
        <v>4</v>
      </c>
      <c r="F25" s="4">
        <v>300000</v>
      </c>
      <c r="G25" s="4" t="s">
        <v>3</v>
      </c>
    </row>
    <row r="26" spans="1:7" x14ac:dyDescent="0.35">
      <c r="B26" s="1" t="s">
        <v>21</v>
      </c>
      <c r="E26" s="10"/>
      <c r="F26" s="26"/>
      <c r="G26" s="4"/>
    </row>
    <row r="27" spans="1:7" x14ac:dyDescent="0.35">
      <c r="B27" s="1" t="s">
        <v>22</v>
      </c>
      <c r="E27" s="10"/>
      <c r="F27" s="26"/>
      <c r="G27" s="4"/>
    </row>
    <row r="28" spans="1:7" x14ac:dyDescent="0.35">
      <c r="B28" s="1" t="s">
        <v>23</v>
      </c>
      <c r="E28" s="10"/>
      <c r="F28" s="26"/>
      <c r="G28" s="4"/>
    </row>
    <row r="29" spans="1:7" ht="23.25" x14ac:dyDescent="0.35">
      <c r="A29" s="23"/>
      <c r="B29" s="48" t="s">
        <v>171</v>
      </c>
      <c r="E29" s="10"/>
    </row>
    <row r="30" spans="1:7" x14ac:dyDescent="0.35">
      <c r="B30" s="48" t="s">
        <v>193</v>
      </c>
      <c r="E30" s="10"/>
    </row>
    <row r="32" spans="1:7" ht="23.25" x14ac:dyDescent="0.35">
      <c r="A32" s="84"/>
      <c r="B32" s="84"/>
      <c r="C32" s="42"/>
    </row>
    <row r="33" spans="1:2" x14ac:dyDescent="0.35">
      <c r="A33" s="14"/>
      <c r="B33" s="14"/>
    </row>
    <row r="34" spans="1:2" x14ac:dyDescent="0.35">
      <c r="B34" s="14"/>
    </row>
  </sheetData>
  <mergeCells count="5">
    <mergeCell ref="A1:G1"/>
    <mergeCell ref="A3:B3"/>
    <mergeCell ref="A11:B11"/>
    <mergeCell ref="A12:C12"/>
    <mergeCell ref="A32:B32"/>
  </mergeCells>
  <pageMargins left="0.62" right="0.25" top="0.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บห.กองช่าง ปี 67</vt:lpstr>
      <vt:lpstr>งานสวน 67</vt:lpstr>
      <vt:lpstr>งานเคหะ 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Windows10</dc:creator>
  <cp:lastModifiedBy>Windows10</cp:lastModifiedBy>
  <cp:lastPrinted>2023-07-25T10:14:31Z</cp:lastPrinted>
  <dcterms:created xsi:type="dcterms:W3CDTF">2023-07-08T04:21:31Z</dcterms:created>
  <dcterms:modified xsi:type="dcterms:W3CDTF">2023-07-26T06:58:05Z</dcterms:modified>
</cp:coreProperties>
</file>